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3 Fix\"/>
    </mc:Choice>
  </mc:AlternateContent>
  <xr:revisionPtr revIDLastSave="0" documentId="13_ncr:1_{998BBFA9-A3C5-484A-80F9-7FB69CD9AF48}" xr6:coauthVersionLast="47" xr6:coauthVersionMax="47" xr10:uidLastSave="{00000000-0000-0000-0000-000000000000}"/>
  <bookViews>
    <workbookView xWindow="3120" yWindow="1845" windowWidth="24945" windowHeight="14355" xr2:uid="{8FBF146A-01DD-45D4-9203-F15D1EA70648}"/>
  </bookViews>
  <sheets>
    <sheet name="CM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M9" i="1" s="1"/>
  <c r="M8" i="1"/>
  <c r="J9" i="1"/>
  <c r="K9" i="1"/>
  <c r="K8" i="1"/>
  <c r="J8" i="1"/>
</calcChain>
</file>

<file path=xl/sharedStrings.xml><?xml version="1.0" encoding="utf-8"?>
<sst xmlns="http://schemas.openxmlformats.org/spreadsheetml/2006/main" count="37" uniqueCount="17">
  <si>
    <t>MONTGOMERY COUNTY GOVERNMENT</t>
  </si>
  <si>
    <t>UNIFORMED CORRECTIONAL MANAGEMENT SALARY SCHEDULE</t>
  </si>
  <si>
    <t>FISCAL YEAR 2023</t>
  </si>
  <si>
    <t>EFFECTIVE JULY 3, 2022</t>
  </si>
  <si>
    <t>GWA: $4,333 INCREASE</t>
  </si>
  <si>
    <t xml:space="preserve"> </t>
  </si>
  <si>
    <t>GRADE</t>
  </si>
  <si>
    <t>RANK</t>
  </si>
  <si>
    <t>MINIMUM</t>
  </si>
  <si>
    <t>MAXIMUM</t>
  </si>
  <si>
    <t>20 YEAR 
LONGEVITY
(3.5%)</t>
  </si>
  <si>
    <t>24 YEAR 
LONGEVITY
(2.5%)</t>
  </si>
  <si>
    <t>C1</t>
  </si>
  <si>
    <t>CORRECTIONAL SHIFT COMMANDER (LT)</t>
  </si>
  <si>
    <t>C2</t>
  </si>
  <si>
    <t>CORRECTIONAL TEAM LEADER (CAPT)</t>
  </si>
  <si>
    <t>EFFECTIVE JUNE 18,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</si>
</sst>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/>
    <xf numFmtId="164" fontId="0" fillId="0" borderId="0" xfId="0" applyNumberFormat="1" applyFill="1"/>
  </cellXfs>
  <cellStyles count="1">
    <cellStyle name="Normal" xfId="0" builtinId="0"/>
  </cellStyles>
  <dxfs count="12"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9D7F0-9845-4CE9-9D08-6DDAE49FA5EB}" name="CMSTable13517" displayName="CMSTable13517" ref="A7:F9" totalsRowShown="0" headerRowDxfId="11">
  <tableColumns count="6">
    <tableColumn id="1" xr3:uid="{11AB41F3-FE8C-4636-B80D-7361C3082A79}" name="GRADE" dataDxfId="10"/>
    <tableColumn id="2" xr3:uid="{BB10C00B-9A5F-41DC-B850-B9E3F3DE13BC}" name="RANK"/>
    <tableColumn id="3" xr3:uid="{CCDB3D8A-9D71-4C0A-932E-86ECE623D5E3}" name="MINIMUM" dataDxfId="9"/>
    <tableColumn id="4" xr3:uid="{4FE6EA1B-390A-4AA7-875E-1740CAFF417B}" name="MAXIMUM" dataDxfId="2"/>
    <tableColumn id="5" xr3:uid="{CC557E0C-DC66-462F-AA78-D367EEA813C6}" name="20 YEAR _x000a_LONGEVITY_x000a_(3.5%)" dataDxfId="1"/>
    <tableColumn id="6" xr3:uid="{2D0F0D09-9BDF-49C2-B618-DA9731BED649}" name="24 YEAR _x000a_LONGEVITY_x000a_(2.5%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FAB5C1-7F72-4548-A027-29FC007B2592}" name="CMSTable1351729" displayName="CMSTable1351729" ref="H7:M9" totalsRowShown="0" headerRowDxfId="8">
  <tableColumns count="6">
    <tableColumn id="1" xr3:uid="{6AD08526-86A7-429A-9B9D-8FE62FFC7233}" name="GRADE" dataDxfId="7"/>
    <tableColumn id="2" xr3:uid="{E343685F-822C-461F-A3CC-8908743F91AA}" name="RANK"/>
    <tableColumn id="3" xr3:uid="{E37B05F8-B575-4134-A157-9511E1BF37EC}" name="MINIMUM" dataDxfId="6">
      <calculatedColumnFormula>CMSTable13517[[#This Row],[MINIMUM]]+4333</calculatedColumnFormula>
    </tableColumn>
    <tableColumn id="4" xr3:uid="{4BFF4AA1-639E-4782-AD45-278A27F99456}" name="MAXIMUM" dataDxfId="5">
      <calculatedColumnFormula>CMSTable13517[[#This Row],[MAXIMUM]]+4333</calculatedColumnFormula>
    </tableColumn>
    <tableColumn id="5" xr3:uid="{A783A3F1-6DA9-468C-B5C8-0D98FA8461BA}" name="20 YEAR _x000a_LONGEVITY_x000a_(3.5%)" dataDxfId="4">
      <calculatedColumnFormula>CMSTable1351729[[#This Row],[MAXIMUM]]*1.035</calculatedColumnFormula>
    </tableColumn>
    <tableColumn id="6" xr3:uid="{E666DD3C-E707-4E30-B194-36496A5CF787}" name="24 YEAR _x000a_LONGEVITY_x000a_(2.5%)" dataDxfId="3">
      <calculatedColumnFormula>CMSTable1351729[[#This Row],[20 YEAR 
LONGEVITY
(3.5%)]]*1.025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B00-E79B-44F5-A48D-3422462460DE}">
  <sheetPr>
    <tabColor theme="9" tint="0.79998168889431442"/>
    <pageSetUpPr fitToPage="1"/>
  </sheetPr>
  <dimension ref="A1:N14"/>
  <sheetViews>
    <sheetView showGridLines="0" tabSelected="1" workbookViewId="0"/>
  </sheetViews>
  <sheetFormatPr defaultColWidth="0" defaultRowHeight="15" customHeight="1" zeroHeight="1" x14ac:dyDescent="0.25"/>
  <cols>
    <col min="1" max="1" width="8.7109375" customWidth="1"/>
    <col min="2" max="2" width="37.28515625" customWidth="1"/>
    <col min="3" max="3" width="12" customWidth="1"/>
    <col min="4" max="4" width="12.42578125" customWidth="1"/>
    <col min="5" max="6" width="13.5703125" customWidth="1"/>
    <col min="7" max="7" width="5.7109375" customWidth="1"/>
    <col min="8" max="8" width="8.7109375" customWidth="1"/>
    <col min="9" max="9" width="37" bestFit="1" customWidth="1"/>
    <col min="10" max="10" width="10.85546875" customWidth="1"/>
    <col min="11" max="11" width="12.140625" customWidth="1"/>
    <col min="12" max="13" width="13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16</v>
      </c>
    </row>
    <row r="5" spans="1:13" s="1" customFormat="1" ht="18.75" x14ac:dyDescent="0.3">
      <c r="A5" s="2"/>
      <c r="H5" s="2" t="s">
        <v>4</v>
      </c>
    </row>
    <row r="6" spans="1:13" x14ac:dyDescent="0.25">
      <c r="E6" t="s">
        <v>5</v>
      </c>
      <c r="L6" t="s">
        <v>5</v>
      </c>
    </row>
    <row r="7" spans="1:13" s="3" customFormat="1" ht="45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4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4" t="s">
        <v>11</v>
      </c>
    </row>
    <row r="8" spans="1:13" x14ac:dyDescent="0.25">
      <c r="A8" s="5" t="s">
        <v>12</v>
      </c>
      <c r="B8" t="s">
        <v>13</v>
      </c>
      <c r="C8" s="6">
        <v>69177</v>
      </c>
      <c r="D8" s="6">
        <v>110946</v>
      </c>
      <c r="E8" s="11">
        <v>114829.10999999999</v>
      </c>
      <c r="F8" s="11">
        <v>117699.83774999998</v>
      </c>
      <c r="H8" s="5" t="s">
        <v>12</v>
      </c>
      <c r="I8" t="s">
        <v>13</v>
      </c>
      <c r="J8" s="6">
        <f>CMSTable13517[[#This Row],[MINIMUM]]+4333</f>
        <v>73510</v>
      </c>
      <c r="K8" s="6">
        <f>CMSTable13517[[#This Row],[MAXIMUM]]+4333</f>
        <v>115279</v>
      </c>
      <c r="L8" s="6">
        <f>CMSTable1351729[[#This Row],[MAXIMUM]]*1.035</f>
        <v>119313.76499999998</v>
      </c>
      <c r="M8" s="6">
        <f>CMSTable1351729[[#This Row],[20 YEAR 
LONGEVITY
(3.5%)]]*1.025</f>
        <v>122296.60912499997</v>
      </c>
    </row>
    <row r="9" spans="1:13" x14ac:dyDescent="0.25">
      <c r="A9" s="5" t="s">
        <v>14</v>
      </c>
      <c r="B9" t="s">
        <v>15</v>
      </c>
      <c r="C9" s="6">
        <v>75928</v>
      </c>
      <c r="D9" s="6">
        <v>121874</v>
      </c>
      <c r="E9" s="11">
        <v>126139.59</v>
      </c>
      <c r="F9" s="11">
        <v>129293.07974999999</v>
      </c>
      <c r="H9" s="5" t="s">
        <v>14</v>
      </c>
      <c r="I9" t="s">
        <v>15</v>
      </c>
      <c r="J9" s="6">
        <f>CMSTable13517[[#This Row],[MINIMUM]]+4333</f>
        <v>80261</v>
      </c>
      <c r="K9" s="6">
        <f>CMSTable13517[[#This Row],[MAXIMUM]]+4333</f>
        <v>126207</v>
      </c>
      <c r="L9" s="6">
        <f>CMSTable1351729[[#This Row],[MAXIMUM]]*1.035</f>
        <v>130624.245</v>
      </c>
      <c r="M9" s="6">
        <f>CMSTable1351729[[#This Row],[20 YEAR 
LONGEVITY
(3.5%)]]*1.025</f>
        <v>133889.85112499999</v>
      </c>
    </row>
    <row r="10" spans="1:13" x14ac:dyDescent="0.25">
      <c r="A10" t="s">
        <v>5</v>
      </c>
      <c r="B10" t="s">
        <v>5</v>
      </c>
      <c r="E10" t="s">
        <v>5</v>
      </c>
      <c r="H10" t="s">
        <v>5</v>
      </c>
      <c r="I10" t="s">
        <v>5</v>
      </c>
      <c r="L10" t="s">
        <v>5</v>
      </c>
    </row>
    <row r="11" spans="1:13" x14ac:dyDescent="0.25">
      <c r="A11" s="9"/>
      <c r="C11" s="6"/>
      <c r="D11" s="6"/>
      <c r="E11" s="6"/>
      <c r="F11" s="6"/>
      <c r="H11" s="7"/>
    </row>
    <row r="12" spans="1:13" x14ac:dyDescent="0.25">
      <c r="A12" s="10"/>
      <c r="C12" s="6"/>
      <c r="D12" s="6"/>
      <c r="E12" s="6"/>
      <c r="F12" s="6"/>
      <c r="H12" s="7"/>
    </row>
    <row r="13" spans="1:13" ht="15" customHeight="1" x14ac:dyDescent="0.25">
      <c r="B13" s="8"/>
      <c r="C13" s="8"/>
      <c r="D13" s="8"/>
      <c r="E13" s="8"/>
      <c r="F13" s="8"/>
      <c r="H13" s="8"/>
      <c r="I13" s="8"/>
      <c r="J13" s="8"/>
      <c r="K13" s="8"/>
      <c r="L13" s="8"/>
      <c r="M13" s="8"/>
    </row>
    <row r="14" spans="1:13" hidden="1" x14ac:dyDescent="0.25">
      <c r="A14" s="8"/>
      <c r="B14" s="8"/>
      <c r="C14" s="8"/>
      <c r="D14" s="8"/>
      <c r="E14" s="8"/>
      <c r="F14" s="8"/>
      <c r="H14" s="8"/>
      <c r="I14" s="8"/>
      <c r="J14" s="8"/>
      <c r="K14" s="8"/>
      <c r="L14" s="8"/>
      <c r="M14" s="8"/>
    </row>
  </sheetData>
  <pageMargins left="0.7" right="0.7" top="0.75" bottom="0.75" header="0.3" footer="0.3"/>
  <pageSetup scale="72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3432B59-860A-43DC-81F7-C9549A3D287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18125364-d089-4ae4-9f07-9fc6b000b9e7"/>
    <ds:schemaRef ds:uri="http://purl.org/dc/terms/"/>
    <ds:schemaRef ds:uri="7719fce1-a224-4323-b59d-3b628a1ddcb2"/>
    <ds:schemaRef ds:uri="http://schemas.openxmlformats.org/package/2006/metadata/core-properties"/>
    <ds:schemaRef ds:uri="http://schemas.microsoft.com/office/infopath/2007/PartnerControls"/>
    <ds:schemaRef ds:uri="14b5485a-b324-499f-a9a9-ae749bf8eba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C45C3F6-DA8C-4C10-BEA4-6E61FEF01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E0BFFB-EDE2-46A4-91E3-C87BB6E9BC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E74099-50A4-44D3-8A75-A61D479CA89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Hong</dc:creator>
  <cp:keywords/>
  <dc:description/>
  <cp:lastModifiedBy>Rosa Hong</cp:lastModifiedBy>
  <cp:revision/>
  <dcterms:created xsi:type="dcterms:W3CDTF">2021-03-30T17:46:42Z</dcterms:created>
  <dcterms:modified xsi:type="dcterms:W3CDTF">2022-09-01T22:54:53Z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