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gro01\Desktop\[FIX] FY22-23 Salary Schedules\FY23 Fix\"/>
    </mc:Choice>
  </mc:AlternateContent>
  <xr:revisionPtr revIDLastSave="0" documentId="13_ncr:1_{943D0964-8BAA-46A7-A0E2-79B45738E95A}" xr6:coauthVersionLast="47" xr6:coauthVersionMax="47" xr10:uidLastSave="{00000000-0000-0000-0000-000000000000}"/>
  <bookViews>
    <workbookView xWindow="1125" yWindow="1125" windowWidth="24945" windowHeight="14355" xr2:uid="{04D10C3B-B494-4082-AA31-92C898A947EC}"/>
  </bookViews>
  <sheets>
    <sheet name="DS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L23" i="1"/>
  <c r="L24" i="1" s="1"/>
  <c r="K23" i="1"/>
  <c r="K24" i="1" s="1"/>
  <c r="M24" i="1"/>
  <c r="J24" i="1"/>
  <c r="J23" i="1"/>
  <c r="M18" i="1"/>
  <c r="M19" i="1"/>
  <c r="M20" i="1"/>
  <c r="M21" i="1"/>
  <c r="M22" i="1"/>
  <c r="L18" i="1"/>
  <c r="L19" i="1"/>
  <c r="L20" i="1"/>
  <c r="L21" i="1"/>
  <c r="L22" i="1"/>
  <c r="K18" i="1"/>
  <c r="K19" i="1"/>
  <c r="J9" i="1"/>
  <c r="K9" i="1"/>
  <c r="L9" i="1"/>
  <c r="M9" i="1"/>
  <c r="J10" i="1"/>
  <c r="K10" i="1"/>
  <c r="L10" i="1"/>
  <c r="M10" i="1"/>
  <c r="J11" i="1"/>
  <c r="K11" i="1"/>
  <c r="L11" i="1"/>
  <c r="M11" i="1"/>
  <c r="J12" i="1"/>
  <c r="K12" i="1"/>
  <c r="L12" i="1"/>
  <c r="M12" i="1"/>
  <c r="J13" i="1"/>
  <c r="K13" i="1"/>
  <c r="L13" i="1"/>
  <c r="M13" i="1"/>
  <c r="J14" i="1"/>
  <c r="K14" i="1"/>
  <c r="L14" i="1"/>
  <c r="M14" i="1"/>
  <c r="J15" i="1"/>
  <c r="K15" i="1"/>
  <c r="L15" i="1"/>
  <c r="M15" i="1"/>
  <c r="J16" i="1"/>
  <c r="K16" i="1"/>
  <c r="L16" i="1"/>
  <c r="M16" i="1"/>
  <c r="J17" i="1"/>
  <c r="K17" i="1"/>
  <c r="L17" i="1"/>
  <c r="M17" i="1"/>
  <c r="K8" i="1"/>
  <c r="L8" i="1"/>
  <c r="M8" i="1"/>
  <c r="J8" i="1"/>
</calcChain>
</file>

<file path=xl/sharedStrings.xml><?xml version="1.0" encoding="utf-8"?>
<sst xmlns="http://schemas.openxmlformats.org/spreadsheetml/2006/main" count="33" uniqueCount="18">
  <si>
    <t>MONTGOMERY COUNTY GOVERNMENT</t>
  </si>
  <si>
    <t>DEPUTY SHERIFF UNIFORM SALARY SCHEDULE</t>
  </si>
  <si>
    <t>STEP</t>
  </si>
  <si>
    <t>YEAR</t>
  </si>
  <si>
    <t>15-20</t>
  </si>
  <si>
    <t>20 YEAR 
LONGEVITY
(3.5%)</t>
  </si>
  <si>
    <t>21+</t>
  </si>
  <si>
    <t>24 YEAR 
LONGEVITY
(2.5%)</t>
  </si>
  <si>
    <t>25+</t>
  </si>
  <si>
    <t>FISCAL YEAR 2023</t>
  </si>
  <si>
    <t>EFFECTIVE JULY 3, 2022</t>
  </si>
  <si>
    <t>GWA: $4,333 INCREASE</t>
  </si>
  <si>
    <t>EFFECTIVE JUNE 18, 2023</t>
  </si>
  <si>
    <t>DS I (G2*)</t>
  </si>
  <si>
    <t>DS II (G3*)</t>
  </si>
  <si>
    <t>DS III (G4*)</t>
  </si>
  <si>
    <t>SGT (D1*)</t>
  </si>
  <si>
    <t>*  Class Plan Designation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</si>
</sst>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165" fontId="0" fillId="0" borderId="0" xfId="0" applyNumberFormat="1" applyAlignment="1">
      <alignment vertical="top" wrapText="1"/>
    </xf>
    <xf numFmtId="164" fontId="0" fillId="0" borderId="0" xfId="0" applyNumberFormat="1" applyFill="1" applyAlignment="1">
      <alignment horizontal="right" vertical="center"/>
    </xf>
  </cellXfs>
  <cellStyles count="1">
    <cellStyle name="Normal" xfId="0" builtinId="0"/>
  </cellStyles>
  <dxfs count="16"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alignment horizontal="right" vertical="center" textRotation="0" wrapText="0" indent="0" justifyLastLine="0" shrinkToFit="0" readingOrder="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176C19-BCDF-469C-ABDA-DACC9F7EBD71}" name="DSSTable14320" displayName="DSSTable14320" ref="A7:F24" totalsRowShown="0" headerRowDxfId="15" dataDxfId="14">
  <tableColumns count="6">
    <tableColumn id="2" xr3:uid="{A7C89D15-5624-4B75-9B70-DB154CCEC276}" name="STEP" dataDxfId="13"/>
    <tableColumn id="7" xr3:uid="{C03C29EC-7C9F-4B84-AF5A-019C72AED05C}" name="YEAR" dataDxfId="12"/>
    <tableColumn id="3" xr3:uid="{5414D719-EF93-44AC-96F9-D6F3F9E32CD6}" name="DS I (G2*)" dataDxfId="11"/>
    <tableColumn id="4" xr3:uid="{6C09A056-A242-48B3-9BC5-3E10FF4F01B4}" name="DS II (G3*)" dataDxfId="10"/>
    <tableColumn id="5" xr3:uid="{7814C9DC-2333-4C99-9AD0-BB16A9AB5282}" name="DS III (G4*)" dataDxfId="9"/>
    <tableColumn id="6" xr3:uid="{3BDD3F21-57DA-4F9D-BDC5-FF28B0872E88}" name="SGT (D1*)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E42263-7B73-40C6-B943-9F48CD6749E2}" name="DSSTable1432035" displayName="DSSTable1432035" ref="H7:M24" totalsRowShown="0" headerRowDxfId="7" dataDxfId="6">
  <tableColumns count="6">
    <tableColumn id="2" xr3:uid="{887D1BB2-F365-4D2A-BFD2-F38A9B6F297F}" name="STEP" dataDxfId="5"/>
    <tableColumn id="7" xr3:uid="{50E87A54-96F9-4674-B3DC-DA582CB2EDC8}" name="YEAR" dataDxfId="4"/>
    <tableColumn id="3" xr3:uid="{F2FBC203-8AAA-44A8-89BA-841C581F1CD5}" name="DS I (G2*)" dataDxfId="3"/>
    <tableColumn id="4" xr3:uid="{350266CB-AC4B-4019-B7AC-19511C6B1D7E}" name="DS II (G3*)" dataDxfId="2"/>
    <tableColumn id="5" xr3:uid="{EE2E74C4-25EF-4B8A-B64D-402EDE67E430}" name="DS III (G4*)" dataDxfId="1"/>
    <tableColumn id="6" xr3:uid="{F43E5F22-D598-4A3D-8A2C-BE4E50A4239F}" name="SGT (D1*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AFC4B-70C8-47B1-B44F-236C103D11BD}">
  <sheetPr>
    <tabColor theme="9" tint="0.79998168889431442"/>
    <pageSetUpPr fitToPage="1"/>
  </sheetPr>
  <dimension ref="A1:N33"/>
  <sheetViews>
    <sheetView showGridLines="0" tabSelected="1" workbookViewId="0"/>
  </sheetViews>
  <sheetFormatPr defaultColWidth="0" defaultRowHeight="15" customHeight="1" zeroHeight="1" x14ac:dyDescent="0.25"/>
  <cols>
    <col min="1" max="13" width="12.5703125" customWidth="1"/>
    <col min="14" max="14" width="8.7109375" customWidth="1"/>
    <col min="15" max="16384" width="8.7109375" hidden="1"/>
  </cols>
  <sheetData>
    <row r="1" spans="1:13" s="1" customFormat="1" ht="18.75" x14ac:dyDescent="0.3">
      <c r="A1" s="1" t="s">
        <v>0</v>
      </c>
      <c r="H1" s="1" t="s">
        <v>0</v>
      </c>
    </row>
    <row r="2" spans="1:13" s="1" customFormat="1" ht="18.75" x14ac:dyDescent="0.3">
      <c r="A2" s="1" t="s">
        <v>1</v>
      </c>
      <c r="H2" s="1" t="s">
        <v>1</v>
      </c>
    </row>
    <row r="3" spans="1:13" s="1" customFormat="1" ht="18.75" x14ac:dyDescent="0.3">
      <c r="A3" s="1" t="s">
        <v>9</v>
      </c>
      <c r="H3" s="1" t="s">
        <v>9</v>
      </c>
    </row>
    <row r="4" spans="1:13" s="1" customFormat="1" ht="18.75" x14ac:dyDescent="0.3">
      <c r="A4" s="2" t="s">
        <v>10</v>
      </c>
      <c r="H4" s="2" t="s">
        <v>12</v>
      </c>
    </row>
    <row r="5" spans="1:13" s="1" customFormat="1" ht="18.75" x14ac:dyDescent="0.3">
      <c r="A5" s="2"/>
      <c r="H5" s="2" t="s">
        <v>11</v>
      </c>
    </row>
    <row r="6" spans="1:13" ht="15" customHeight="1" x14ac:dyDescent="0.25"/>
    <row r="7" spans="1:13" s="3" customFormat="1" x14ac:dyDescent="0.25">
      <c r="A7" s="3" t="s">
        <v>2</v>
      </c>
      <c r="B7" s="3" t="s">
        <v>3</v>
      </c>
      <c r="C7" s="3" t="s">
        <v>13</v>
      </c>
      <c r="D7" s="3" t="s">
        <v>14</v>
      </c>
      <c r="E7" s="3" t="s">
        <v>15</v>
      </c>
      <c r="F7" s="3" t="s">
        <v>16</v>
      </c>
      <c r="H7" s="3" t="s">
        <v>2</v>
      </c>
      <c r="I7" s="3" t="s">
        <v>3</v>
      </c>
      <c r="J7" s="3" t="s">
        <v>13</v>
      </c>
      <c r="K7" s="3" t="s">
        <v>14</v>
      </c>
      <c r="L7" s="3" t="s">
        <v>15</v>
      </c>
      <c r="M7" s="3" t="s">
        <v>16</v>
      </c>
    </row>
    <row r="8" spans="1:13" x14ac:dyDescent="0.25">
      <c r="A8" s="4">
        <v>0</v>
      </c>
      <c r="B8" s="4">
        <v>1</v>
      </c>
      <c r="C8" s="5">
        <v>53439</v>
      </c>
      <c r="D8" s="5">
        <v>57062</v>
      </c>
      <c r="E8" s="5">
        <v>60939</v>
      </c>
      <c r="F8" s="5">
        <v>66863</v>
      </c>
      <c r="G8" s="3"/>
      <c r="H8" s="4">
        <v>0</v>
      </c>
      <c r="I8" s="4">
        <v>1</v>
      </c>
      <c r="J8" s="5">
        <f>DSSTable14320[[#This Row],[DS I (G2*)]]+4333</f>
        <v>57772</v>
      </c>
      <c r="K8" s="5">
        <f>DSSTable14320[[#This Row],[DS II (G3*)]]+4333</f>
        <v>61395</v>
      </c>
      <c r="L8" s="5">
        <f>DSSTable14320[[#This Row],[DS III (G4*)]]+4333</f>
        <v>65272</v>
      </c>
      <c r="M8" s="5">
        <f>DSSTable14320[[#This Row],[SGT (D1*)]]+4333</f>
        <v>71196</v>
      </c>
    </row>
    <row r="9" spans="1:13" x14ac:dyDescent="0.25">
      <c r="A9" s="4">
        <v>1</v>
      </c>
      <c r="B9" s="4">
        <v>2</v>
      </c>
      <c r="C9" s="5">
        <v>55252</v>
      </c>
      <c r="D9" s="5">
        <v>59002</v>
      </c>
      <c r="E9" s="5">
        <v>63013</v>
      </c>
      <c r="F9" s="5">
        <v>69147</v>
      </c>
      <c r="G9" s="3"/>
      <c r="H9" s="4">
        <v>1</v>
      </c>
      <c r="I9" s="4">
        <v>2</v>
      </c>
      <c r="J9" s="5">
        <f>DSSTable14320[[#This Row],[DS I (G2*)]]+4333</f>
        <v>59585</v>
      </c>
      <c r="K9" s="5">
        <f>DSSTable14320[[#This Row],[DS II (G3*)]]+4333</f>
        <v>63335</v>
      </c>
      <c r="L9" s="5">
        <f>DSSTable14320[[#This Row],[DS III (G4*)]]+4333</f>
        <v>67346</v>
      </c>
      <c r="M9" s="5">
        <f>DSSTable14320[[#This Row],[SGT (D1*)]]+4333</f>
        <v>73480</v>
      </c>
    </row>
    <row r="10" spans="1:13" x14ac:dyDescent="0.25">
      <c r="A10" s="4">
        <v>2</v>
      </c>
      <c r="B10" s="4">
        <v>3</v>
      </c>
      <c r="C10" s="5">
        <v>57125</v>
      </c>
      <c r="D10" s="5">
        <v>61008</v>
      </c>
      <c r="E10" s="5">
        <v>65159</v>
      </c>
      <c r="F10" s="5">
        <v>71508</v>
      </c>
      <c r="G10" s="3"/>
      <c r="H10" s="4">
        <v>2</v>
      </c>
      <c r="I10" s="4">
        <v>3</v>
      </c>
      <c r="J10" s="5">
        <f>DSSTable14320[[#This Row],[DS I (G2*)]]+4333</f>
        <v>61458</v>
      </c>
      <c r="K10" s="5">
        <f>DSSTable14320[[#This Row],[DS II (G3*)]]+4333</f>
        <v>65341</v>
      </c>
      <c r="L10" s="5">
        <f>DSSTable14320[[#This Row],[DS III (G4*)]]+4333</f>
        <v>69492</v>
      </c>
      <c r="M10" s="5">
        <f>DSSTable14320[[#This Row],[SGT (D1*)]]+4333</f>
        <v>75841</v>
      </c>
    </row>
    <row r="11" spans="1:13" x14ac:dyDescent="0.25">
      <c r="A11" s="4">
        <v>3</v>
      </c>
      <c r="B11" s="4">
        <v>4</v>
      </c>
      <c r="C11" s="5">
        <v>59067</v>
      </c>
      <c r="D11" s="5">
        <v>63082</v>
      </c>
      <c r="E11" s="5">
        <v>67382</v>
      </c>
      <c r="F11" s="5">
        <v>73952</v>
      </c>
      <c r="G11" s="3"/>
      <c r="H11" s="4">
        <v>3</v>
      </c>
      <c r="I11" s="4">
        <v>4</v>
      </c>
      <c r="J11" s="5">
        <f>DSSTable14320[[#This Row],[DS I (G2*)]]+4333</f>
        <v>63400</v>
      </c>
      <c r="K11" s="5">
        <f>DSSTable14320[[#This Row],[DS II (G3*)]]+4333</f>
        <v>67415</v>
      </c>
      <c r="L11" s="5">
        <f>DSSTable14320[[#This Row],[DS III (G4*)]]+4333</f>
        <v>71715</v>
      </c>
      <c r="M11" s="5">
        <f>DSSTable14320[[#This Row],[SGT (D1*)]]+4333</f>
        <v>78285</v>
      </c>
    </row>
    <row r="12" spans="1:13" x14ac:dyDescent="0.25">
      <c r="A12" s="4">
        <v>4</v>
      </c>
      <c r="B12" s="4">
        <v>5</v>
      </c>
      <c r="C12" s="5">
        <v>61076</v>
      </c>
      <c r="D12" s="5">
        <v>65234</v>
      </c>
      <c r="E12" s="5">
        <v>69683</v>
      </c>
      <c r="F12" s="5">
        <v>76481</v>
      </c>
      <c r="G12" s="3"/>
      <c r="H12" s="4">
        <v>4</v>
      </c>
      <c r="I12" s="4">
        <v>5</v>
      </c>
      <c r="J12" s="5">
        <f>DSSTable14320[[#This Row],[DS I (G2*)]]+4333</f>
        <v>65409</v>
      </c>
      <c r="K12" s="5">
        <f>DSSTable14320[[#This Row],[DS II (G3*)]]+4333</f>
        <v>69567</v>
      </c>
      <c r="L12" s="5">
        <f>DSSTable14320[[#This Row],[DS III (G4*)]]+4333</f>
        <v>74016</v>
      </c>
      <c r="M12" s="5">
        <f>DSSTable14320[[#This Row],[SGT (D1*)]]+4333</f>
        <v>80814</v>
      </c>
    </row>
    <row r="13" spans="1:13" x14ac:dyDescent="0.25">
      <c r="A13" s="4">
        <v>5</v>
      </c>
      <c r="B13" s="4">
        <v>6</v>
      </c>
      <c r="C13" s="5">
        <v>63154</v>
      </c>
      <c r="D13" s="5">
        <v>67459</v>
      </c>
      <c r="E13" s="5">
        <v>72062</v>
      </c>
      <c r="F13" s="5">
        <v>79101</v>
      </c>
      <c r="G13" s="3"/>
      <c r="H13" s="4">
        <v>5</v>
      </c>
      <c r="I13" s="4">
        <v>6</v>
      </c>
      <c r="J13" s="5">
        <f>DSSTable14320[[#This Row],[DS I (G2*)]]+4333</f>
        <v>67487</v>
      </c>
      <c r="K13" s="5">
        <f>DSSTable14320[[#This Row],[DS II (G3*)]]+4333</f>
        <v>71792</v>
      </c>
      <c r="L13" s="5">
        <f>DSSTable14320[[#This Row],[DS III (G4*)]]+4333</f>
        <v>76395</v>
      </c>
      <c r="M13" s="5">
        <f>DSSTable14320[[#This Row],[SGT (D1*)]]+4333</f>
        <v>83434</v>
      </c>
    </row>
    <row r="14" spans="1:13" x14ac:dyDescent="0.25">
      <c r="A14" s="4">
        <v>6</v>
      </c>
      <c r="B14" s="4">
        <v>7</v>
      </c>
      <c r="C14" s="5">
        <v>65306</v>
      </c>
      <c r="D14" s="5">
        <v>69761</v>
      </c>
      <c r="E14" s="5">
        <v>74527</v>
      </c>
      <c r="F14" s="5">
        <v>81809</v>
      </c>
      <c r="G14" s="3"/>
      <c r="H14" s="4">
        <v>6</v>
      </c>
      <c r="I14" s="4">
        <v>7</v>
      </c>
      <c r="J14" s="5">
        <f>DSSTable14320[[#This Row],[DS I (G2*)]]+4333</f>
        <v>69639</v>
      </c>
      <c r="K14" s="5">
        <f>DSSTable14320[[#This Row],[DS II (G3*)]]+4333</f>
        <v>74094</v>
      </c>
      <c r="L14" s="5">
        <f>DSSTable14320[[#This Row],[DS III (G4*)]]+4333</f>
        <v>78860</v>
      </c>
      <c r="M14" s="5">
        <f>DSSTable14320[[#This Row],[SGT (D1*)]]+4333</f>
        <v>86142</v>
      </c>
    </row>
    <row r="15" spans="1:13" x14ac:dyDescent="0.25">
      <c r="A15" s="4">
        <v>7</v>
      </c>
      <c r="B15" s="4">
        <v>8</v>
      </c>
      <c r="C15" s="5">
        <v>67534</v>
      </c>
      <c r="D15" s="5">
        <v>72146</v>
      </c>
      <c r="E15" s="5">
        <v>77075</v>
      </c>
      <c r="F15" s="5">
        <v>84614</v>
      </c>
      <c r="G15" s="3"/>
      <c r="H15" s="4">
        <v>7</v>
      </c>
      <c r="I15" s="4">
        <v>8</v>
      </c>
      <c r="J15" s="5">
        <f>DSSTable14320[[#This Row],[DS I (G2*)]]+4333</f>
        <v>71867</v>
      </c>
      <c r="K15" s="5">
        <f>DSSTable14320[[#This Row],[DS II (G3*)]]+4333</f>
        <v>76479</v>
      </c>
      <c r="L15" s="5">
        <f>DSSTable14320[[#This Row],[DS III (G4*)]]+4333</f>
        <v>81408</v>
      </c>
      <c r="M15" s="5">
        <f>DSSTable14320[[#This Row],[SGT (D1*)]]+4333</f>
        <v>88947</v>
      </c>
    </row>
    <row r="16" spans="1:13" x14ac:dyDescent="0.25">
      <c r="A16" s="4">
        <v>8</v>
      </c>
      <c r="B16" s="4">
        <v>9</v>
      </c>
      <c r="C16" s="5">
        <v>69839</v>
      </c>
      <c r="D16" s="5">
        <v>74612</v>
      </c>
      <c r="E16" s="5">
        <v>79716</v>
      </c>
      <c r="F16" s="5">
        <v>87518</v>
      </c>
      <c r="G16" s="3"/>
      <c r="H16" s="4">
        <v>8</v>
      </c>
      <c r="I16" s="4">
        <v>9</v>
      </c>
      <c r="J16" s="5">
        <f>DSSTable14320[[#This Row],[DS I (G2*)]]+4333</f>
        <v>74172</v>
      </c>
      <c r="K16" s="5">
        <f>DSSTable14320[[#This Row],[DS II (G3*)]]+4333</f>
        <v>78945</v>
      </c>
      <c r="L16" s="5">
        <f>DSSTable14320[[#This Row],[DS III (G4*)]]+4333</f>
        <v>84049</v>
      </c>
      <c r="M16" s="5">
        <f>DSSTable14320[[#This Row],[SGT (D1*)]]+4333</f>
        <v>91851</v>
      </c>
    </row>
    <row r="17" spans="1:13" x14ac:dyDescent="0.25">
      <c r="A17" s="4">
        <v>9</v>
      </c>
      <c r="B17" s="4">
        <v>10</v>
      </c>
      <c r="C17" s="5">
        <v>72226</v>
      </c>
      <c r="D17" s="5">
        <v>77165</v>
      </c>
      <c r="E17" s="5">
        <v>82446</v>
      </c>
      <c r="F17" s="5">
        <v>90522</v>
      </c>
      <c r="G17" s="3"/>
      <c r="H17" s="4">
        <v>9</v>
      </c>
      <c r="I17" s="4">
        <v>10</v>
      </c>
      <c r="J17" s="5">
        <f>DSSTable14320[[#This Row],[DS I (G2*)]]+4333</f>
        <v>76559</v>
      </c>
      <c r="K17" s="5">
        <f>DSSTable14320[[#This Row],[DS II (G3*)]]+4333</f>
        <v>81498</v>
      </c>
      <c r="L17" s="5">
        <f>DSSTable14320[[#This Row],[DS III (G4*)]]+4333</f>
        <v>86779</v>
      </c>
      <c r="M17" s="5">
        <f>DSSTable14320[[#This Row],[SGT (D1*)]]+4333</f>
        <v>94855</v>
      </c>
    </row>
    <row r="18" spans="1:13" x14ac:dyDescent="0.25">
      <c r="A18" s="4">
        <v>10</v>
      </c>
      <c r="B18" s="4">
        <v>11</v>
      </c>
      <c r="C18" s="5"/>
      <c r="D18" s="5">
        <v>79808</v>
      </c>
      <c r="E18" s="5">
        <v>85272</v>
      </c>
      <c r="F18" s="5">
        <v>93632</v>
      </c>
      <c r="G18" s="3"/>
      <c r="H18" s="4">
        <v>10</v>
      </c>
      <c r="I18" s="4">
        <v>11</v>
      </c>
      <c r="J18" s="9"/>
      <c r="K18" s="5">
        <f>DSSTable14320[[#This Row],[DS II (G3*)]]+4333</f>
        <v>84141</v>
      </c>
      <c r="L18" s="5">
        <f>DSSTable14320[[#This Row],[DS III (G4*)]]+4333</f>
        <v>89605</v>
      </c>
      <c r="M18" s="5">
        <f>DSSTable14320[[#This Row],[SGT (D1*)]]+4333</f>
        <v>97965</v>
      </c>
    </row>
    <row r="19" spans="1:13" x14ac:dyDescent="0.25">
      <c r="A19" s="4">
        <v>11</v>
      </c>
      <c r="B19" s="4">
        <v>12</v>
      </c>
      <c r="C19" s="5"/>
      <c r="D19" s="5">
        <v>82543</v>
      </c>
      <c r="E19" s="5">
        <v>88203</v>
      </c>
      <c r="F19" s="5">
        <v>96851</v>
      </c>
      <c r="G19" s="3"/>
      <c r="H19" s="4">
        <v>11</v>
      </c>
      <c r="I19" s="4">
        <v>12</v>
      </c>
      <c r="J19" s="9"/>
      <c r="K19" s="5">
        <f>DSSTable14320[[#This Row],[DS II (G3*)]]+4333</f>
        <v>86876</v>
      </c>
      <c r="L19" s="5">
        <f>DSSTable14320[[#This Row],[DS III (G4*)]]+4333</f>
        <v>92536</v>
      </c>
      <c r="M19" s="5">
        <f>DSSTable14320[[#This Row],[SGT (D1*)]]+4333</f>
        <v>101184</v>
      </c>
    </row>
    <row r="20" spans="1:13" x14ac:dyDescent="0.25">
      <c r="A20" s="4">
        <v>12</v>
      </c>
      <c r="B20" s="4">
        <v>13</v>
      </c>
      <c r="C20" s="5"/>
      <c r="D20" s="5"/>
      <c r="E20" s="5">
        <v>91232</v>
      </c>
      <c r="F20" s="5">
        <v>100182</v>
      </c>
      <c r="G20" s="3"/>
      <c r="H20" s="4">
        <v>12</v>
      </c>
      <c r="I20" s="4">
        <v>13</v>
      </c>
      <c r="J20" s="9"/>
      <c r="K20" s="9"/>
      <c r="L20" s="5">
        <f>DSSTable14320[[#This Row],[DS III (G4*)]]+4333</f>
        <v>95565</v>
      </c>
      <c r="M20" s="5">
        <f>DSSTable14320[[#This Row],[SGT (D1*)]]+4333</f>
        <v>104515</v>
      </c>
    </row>
    <row r="21" spans="1:13" x14ac:dyDescent="0.25">
      <c r="A21" s="4">
        <v>13</v>
      </c>
      <c r="B21" s="4">
        <v>14</v>
      </c>
      <c r="C21" s="5"/>
      <c r="D21" s="5"/>
      <c r="E21" s="5">
        <v>94363</v>
      </c>
      <c r="F21" s="5">
        <v>103630</v>
      </c>
      <c r="G21" s="3"/>
      <c r="H21" s="4">
        <v>13</v>
      </c>
      <c r="I21" s="4">
        <v>14</v>
      </c>
      <c r="J21" s="9"/>
      <c r="K21" s="9"/>
      <c r="L21" s="5">
        <f>DSSTable14320[[#This Row],[DS III (G4*)]]+4333</f>
        <v>98696</v>
      </c>
      <c r="M21" s="5">
        <f>DSSTable14320[[#This Row],[SGT (D1*)]]+4333</f>
        <v>107963</v>
      </c>
    </row>
    <row r="22" spans="1:13" x14ac:dyDescent="0.25">
      <c r="A22" s="4">
        <v>14</v>
      </c>
      <c r="B22" s="4" t="s">
        <v>4</v>
      </c>
      <c r="C22" s="5"/>
      <c r="D22" s="5"/>
      <c r="E22" s="5">
        <v>97606</v>
      </c>
      <c r="F22" s="5">
        <v>107198</v>
      </c>
      <c r="G22" s="3"/>
      <c r="H22" s="4">
        <v>14</v>
      </c>
      <c r="I22" s="4" t="s">
        <v>4</v>
      </c>
      <c r="J22" s="9"/>
      <c r="K22" s="9"/>
      <c r="L22" s="5">
        <f>DSSTable14320[[#This Row],[DS III (G4*)]]+4333</f>
        <v>101939</v>
      </c>
      <c r="M22" s="5">
        <f>DSSTable14320[[#This Row],[SGT (D1*)]]+4333</f>
        <v>111531</v>
      </c>
    </row>
    <row r="23" spans="1:13" ht="45" x14ac:dyDescent="0.25">
      <c r="A23" s="6" t="s">
        <v>5</v>
      </c>
      <c r="B23" s="4" t="s">
        <v>6</v>
      </c>
      <c r="C23" s="14">
        <v>74753.909999999989</v>
      </c>
      <c r="D23" s="14">
        <v>85432.00499999999</v>
      </c>
      <c r="E23" s="14">
        <v>101022.20999999999</v>
      </c>
      <c r="F23" s="14">
        <v>110949.93</v>
      </c>
      <c r="G23" s="3"/>
      <c r="H23" s="6" t="s">
        <v>5</v>
      </c>
      <c r="I23" s="4" t="s">
        <v>6</v>
      </c>
      <c r="J23" s="5">
        <f>J17*1.035</f>
        <v>79238.564999999988</v>
      </c>
      <c r="K23" s="5">
        <f>K19*1.035</f>
        <v>89916.659999999989</v>
      </c>
      <c r="L23" s="5">
        <f>L22*1.035</f>
        <v>105506.86499999999</v>
      </c>
      <c r="M23" s="5">
        <f>M22*1.035</f>
        <v>115434.58499999999</v>
      </c>
    </row>
    <row r="24" spans="1:13" ht="45" x14ac:dyDescent="0.25">
      <c r="A24" s="6" t="s">
        <v>7</v>
      </c>
      <c r="B24" s="4" t="s">
        <v>8</v>
      </c>
      <c r="C24" s="14">
        <v>76622.757749999975</v>
      </c>
      <c r="D24" s="14">
        <v>87567.805124999984</v>
      </c>
      <c r="E24" s="14">
        <v>103547.76524999998</v>
      </c>
      <c r="F24" s="14">
        <v>113723.67824999998</v>
      </c>
      <c r="G24" s="3"/>
      <c r="H24" s="6" t="s">
        <v>7</v>
      </c>
      <c r="I24" s="4" t="s">
        <v>8</v>
      </c>
      <c r="J24" s="5">
        <f>J23*1.025</f>
        <v>81219.529124999986</v>
      </c>
      <c r="K24" s="5">
        <f t="shared" ref="K24:M24" si="0">K23*1.025</f>
        <v>92164.576499999981</v>
      </c>
      <c r="L24" s="5">
        <f t="shared" si="0"/>
        <v>108144.53662499998</v>
      </c>
      <c r="M24" s="5">
        <f t="shared" si="0"/>
        <v>118320.44962499998</v>
      </c>
    </row>
    <row r="25" spans="1:13" ht="15" customHeight="1" x14ac:dyDescent="0.25"/>
    <row r="26" spans="1:13" x14ac:dyDescent="0.25">
      <c r="A26" t="s">
        <v>17</v>
      </c>
      <c r="H26" t="s">
        <v>17</v>
      </c>
      <c r="I26" s="10"/>
      <c r="J26" s="10"/>
      <c r="K26" s="10"/>
      <c r="L26" s="10"/>
      <c r="M26" s="10"/>
    </row>
    <row r="27" spans="1:13" ht="29.45" customHeight="1" x14ac:dyDescent="0.25">
      <c r="A27" s="7"/>
      <c r="B27" s="7"/>
      <c r="C27" s="13"/>
      <c r="D27" s="7"/>
      <c r="E27" s="7"/>
      <c r="F27" s="7"/>
      <c r="H27" s="11"/>
      <c r="I27" s="11"/>
      <c r="J27" s="12"/>
      <c r="K27" s="11"/>
      <c r="L27" s="11"/>
      <c r="M27" s="11"/>
    </row>
    <row r="28" spans="1:13" x14ac:dyDescent="0.25">
      <c r="A28" s="8"/>
      <c r="B28" s="8"/>
      <c r="C28" s="8"/>
      <c r="D28" s="8"/>
      <c r="E28" s="8"/>
      <c r="H28" s="8"/>
      <c r="I28" s="8"/>
      <c r="J28" s="8"/>
      <c r="K28" s="8"/>
      <c r="L28" s="8"/>
    </row>
    <row r="29" spans="1:13" x14ac:dyDescent="0.25">
      <c r="A29" s="8"/>
      <c r="B29" s="8"/>
      <c r="C29" s="8"/>
      <c r="D29" s="8"/>
      <c r="E29" s="8"/>
      <c r="H29" s="8"/>
      <c r="I29" s="8"/>
      <c r="J29" s="8"/>
      <c r="K29" s="8"/>
      <c r="L29" s="8"/>
    </row>
    <row r="30" spans="1:13" ht="15" customHeight="1" x14ac:dyDescent="0.25"/>
    <row r="33" customFormat="1" ht="15" hidden="1" customHeight="1" x14ac:dyDescent="0.25"/>
  </sheetData>
  <pageMargins left="0.7" right="0.7" top="0.75" bottom="0.75" header="0.3" footer="0.3"/>
  <pageSetup scale="76" orientation="landscape" horizontalDpi="1200" verticalDpi="120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lary_x0020_Schedule_x0020_Status xmlns="14b5485a-b324-499f-a9a9-ae749bf8ebae" xsi:nil="true"/>
    <Salary_x0020_Schedule_x0020_Types xmlns="14b5485a-b324-499f-a9a9-ae749bf8ebae" xsi:nil="true"/>
    <Fiscal_x0020_Year xmlns="18125364-d089-4ae4-9f07-9fc6b000b9e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2A1646388543459F659DB7EDF6EF86" ma:contentTypeVersion="5" ma:contentTypeDescription="Create a new document." ma:contentTypeScope="" ma:versionID="04edfeb32696a1f337af5bc30db936bd">
  <xsd:schema xmlns:xsd="http://www.w3.org/2001/XMLSchema" xmlns:xs="http://www.w3.org/2001/XMLSchema" xmlns:p="http://schemas.microsoft.com/office/2006/metadata/properties" xmlns:ns2="14b5485a-b324-499f-a9a9-ae749bf8ebae" xmlns:ns3="18125364-d089-4ae4-9f07-9fc6b000b9e7" xmlns:ns4="7719fce1-a224-4323-b59d-3b628a1ddcb2" targetNamespace="http://schemas.microsoft.com/office/2006/metadata/properties" ma:root="true" ma:fieldsID="42d67337b0350557c29523b5b89bf821" ns2:_="" ns3:_="" ns4:_="">
    <xsd:import namespace="14b5485a-b324-499f-a9a9-ae749bf8ebae"/>
    <xsd:import namespace="18125364-d089-4ae4-9f07-9fc6b000b9e7"/>
    <xsd:import namespace="7719fce1-a224-4323-b59d-3b628a1ddcb2"/>
    <xsd:element name="properties">
      <xsd:complexType>
        <xsd:sequence>
          <xsd:element name="documentManagement">
            <xsd:complexType>
              <xsd:all>
                <xsd:element ref="ns2:Salary_x0020_Schedule_x0020_Types" minOccurs="0"/>
                <xsd:element ref="ns2:Salary_x0020_Schedule_x0020_Status" minOccurs="0"/>
                <xsd:element ref="ns3:Fiscal_x0020_Year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b5485a-b324-499f-a9a9-ae749bf8ebae" elementFormDefault="qualified">
    <xsd:import namespace="http://schemas.microsoft.com/office/2006/documentManagement/types"/>
    <xsd:import namespace="http://schemas.microsoft.com/office/infopath/2007/PartnerControls"/>
    <xsd:element name="Salary_x0020_Schedule_x0020_Types" ma:index="8" nillable="true" ma:displayName="Salary Schedule Types" ma:format="Dropdown" ma:indexed="true" ma:internalName="Salary_x0020_Schedule_x0020_Types">
      <xsd:simpleType>
        <xsd:union memberTypes="dms:Text">
          <xsd:simpleType>
            <xsd:restriction base="dms:Choice">
              <xsd:enumeration value="Final Schedules"/>
              <xsd:enumeration value="Proposed Schedules"/>
              <xsd:enumeration value="Part Time Schedules"/>
              <xsd:enumeration value="Pay Summaries"/>
              <xsd:enumeration value="Scheduled without roundup formula"/>
              <xsd:enumeration value="Negotiated Items"/>
              <xsd:enumeration value="Pay Differentials"/>
            </xsd:restriction>
          </xsd:simpleType>
        </xsd:union>
      </xsd:simpleType>
    </xsd:element>
    <xsd:element name="Salary_x0020_Schedule_x0020_Status" ma:index="9" nillable="true" ma:displayName="Salary Schedule Status" ma:format="Dropdown" ma:indexed="true" ma:internalName="Salary_x0020_Schedule_x0020_Status">
      <xsd:simpleType>
        <xsd:union memberTypes="dms:Text">
          <xsd:simpleType>
            <xsd:restriction base="dms:Choice">
              <xsd:enumeration value="Originals"/>
              <xsd:enumeration value="Proposed"/>
              <xsd:enumeration value="READY TO POS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125364-d089-4ae4-9f07-9fc6b000b9e7" elementFormDefault="qualified">
    <xsd:import namespace="http://schemas.microsoft.com/office/2006/documentManagement/types"/>
    <xsd:import namespace="http://schemas.microsoft.com/office/infopath/2007/PartnerControls"/>
    <xsd:element name="Fiscal_x0020_Year" ma:index="10" nillable="true" ma:displayName="Fiscal Year" ma:format="Dropdown" ma:indexed="true" ma:internalName="Fiscal_x0020_Year">
      <xsd:simpleType>
        <xsd:union memberTypes="dms:Text">
          <xsd:simpleType>
            <xsd:restriction base="dms:Choice"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  <xsd:enumeration value="2021"/>
              <xsd:enumeration value="2022"/>
              <xsd:enumeration value="2023"/>
              <xsd:enumeration value="2024"/>
              <xsd:enumeration value="2025"/>
              <xsd:enumeration value="2026"/>
              <xsd:enumeration value="2027"/>
              <xsd:enumeration value="2028"/>
              <xsd:enumeration value="2029"/>
              <xsd:enumeration value="2030"/>
              <xsd:enumeration value="2031"/>
              <xsd:enumeration value="2032"/>
              <xsd:enumeration value="2033"/>
              <xsd:enumeration value="2034"/>
              <xsd:enumeration value="2035"/>
              <xsd:enumeration value="2036"/>
              <xsd:enumeration value="2037"/>
              <xsd:enumeration value="2038"/>
              <xsd:enumeration value="2039"/>
              <xsd:enumeration value="2040"/>
              <xsd:enumeration value="2041"/>
              <xsd:enumeration value="2042"/>
              <xsd:enumeration value="2043"/>
              <xsd:enumeration value="2044"/>
              <xsd:enumeration value="2045"/>
              <xsd:enumeration value="2046"/>
              <xsd:enumeration value="2047"/>
              <xsd:enumeration value="2048"/>
              <xsd:enumeration value="2049"/>
              <xsd:enumeration value="2050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ce1-a224-4323-b59d-3b628a1ddc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C49ADB0-E308-497B-9A8A-4FD624B7AF55}">
  <ds:schemaRefs>
    <ds:schemaRef ds:uri="http://schemas.microsoft.com/office/infopath/2007/PartnerControls"/>
    <ds:schemaRef ds:uri="http://purl.org/dc/elements/1.1/"/>
    <ds:schemaRef ds:uri="14b5485a-b324-499f-a9a9-ae749bf8ebae"/>
    <ds:schemaRef ds:uri="18125364-d089-4ae4-9f07-9fc6b000b9e7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7719fce1-a224-4323-b59d-3b628a1ddcb2"/>
  </ds:schemaRefs>
</ds:datastoreItem>
</file>

<file path=customXml/itemProps2.xml><?xml version="1.0" encoding="utf-8"?>
<ds:datastoreItem xmlns:ds="http://schemas.openxmlformats.org/officeDocument/2006/customXml" ds:itemID="{8B98A5D8-D7A2-447A-9F21-0636D6E83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b5485a-b324-499f-a9a9-ae749bf8ebae"/>
    <ds:schemaRef ds:uri="18125364-d089-4ae4-9f07-9fc6b000b9e7"/>
    <ds:schemaRef ds:uri="7719fce1-a224-4323-b59d-3b628a1ddc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CD2558-19CD-41FB-ABA6-17B27110E0E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A0C3FCC-57A2-4172-A3F9-EDD3449C142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Hong</dc:creator>
  <cp:lastModifiedBy>Rosa Hong</cp:lastModifiedBy>
  <dcterms:created xsi:type="dcterms:W3CDTF">2021-03-30T17:48:55Z</dcterms:created>
  <dcterms:modified xsi:type="dcterms:W3CDTF">2022-09-01T22:56:55Z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0x0101004F2A1646388543459F659DB7EDF6EF86</vt:lpwstr>
  </property>
</Properties>
</file>