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CO TRANSP SCENARIO" sheetId="1" r:id="rId4"/>
    <sheet state="visible" name="scenarios chart data" sheetId="2" r:id="rId5"/>
    <sheet state="visible" name="charts from Excel" sheetId="3" r:id="rId6"/>
    <sheet state="visible" name="Fed key numbers" sheetId="4" r:id="rId7"/>
    <sheet state="visible" name="MD key numbers" sheetId="5" r:id="rId8"/>
    <sheet state="visible" name="MoCo key numbers" sheetId="6" r:id="rId9"/>
    <sheet state="visible" name="CARB EV reqs for MD" sheetId="7" r:id="rId10"/>
    <sheet state="visible" name="EV forecasts" sheetId="8" r:id="rId11"/>
    <sheet state="visible" name="MD to MoCo scaling" sheetId="9" r:id="rId12"/>
    <sheet state="visible" name="Greening of Grid" sheetId="10" r:id="rId13"/>
    <sheet state="visible" name="fed VMT by vehicle type" sheetId="11" r:id="rId14"/>
    <sheet state="visible" name="historical MoCo transport GHGs" sheetId="12" r:id="rId15"/>
    <sheet state="visible" name="vehicle emission factors" sheetId="13" r:id="rId16"/>
    <sheet state="visible" name="MoCo gov fleet data" sheetId="14" r:id="rId17"/>
    <sheet state="visible" name="MoCo gov fleet scenario" sheetId="15" r:id="rId18"/>
    <sheet state="visible" name="data needs" sheetId="16" r:id="rId19"/>
    <sheet state="visible" name="simplifying assumptions" sheetId="17" r:id="rId20"/>
  </sheets>
  <definedNames/>
  <calcPr/>
</workbook>
</file>

<file path=xl/sharedStrings.xml><?xml version="1.0" encoding="utf-8"?>
<sst xmlns="http://schemas.openxmlformats.org/spreadsheetml/2006/main" count="874" uniqueCount="479">
  <si>
    <t>Year</t>
  </si>
  <si>
    <t>MOCO LIGHT DUTY/PASSENGER VEHICLES</t>
  </si>
  <si>
    <t>Average Annual VMT per Vehicle by Major Vehicle Categories</t>
  </si>
  <si>
    <t>Various EV forecasts/reqs for comparison</t>
  </si>
  <si>
    <t>SCENARIO WORKSHEET</t>
  </si>
  <si>
    <t>Vehicle Type</t>
  </si>
  <si>
    <t>VMT per Vehicle</t>
  </si>
  <si>
    <t>Source</t>
  </si>
  <si>
    <t>Class 8 Truck</t>
  </si>
  <si>
    <t>A</t>
  </si>
  <si>
    <t>Transit Bus</t>
  </si>
  <si>
    <t>B</t>
  </si>
  <si>
    <t>Refuse Truck</t>
  </si>
  <si>
    <t>C</t>
  </si>
  <si>
    <t>Paratransit Shuttle</t>
  </si>
  <si>
    <t>Delivery Truck</t>
  </si>
  <si>
    <t>INPUTS</t>
  </si>
  <si>
    <t>School Bus</t>
  </si>
  <si>
    <t>D</t>
  </si>
  <si>
    <t>Light Truck/Van</t>
  </si>
  <si>
    <t>Light-Duty Vehicle</t>
  </si>
  <si>
    <t>% of EV purchasing</t>
  </si>
  <si>
    <t>Car</t>
  </si>
  <si>
    <t>Motorcycle</t>
  </si>
  <si>
    <t>Data Sources:</t>
  </si>
  <si>
    <t>Federal Highway Administration. Highway Statistics 2016, Table VM-1.Accessed 11/20/18 at fhwa.dot.gov/policyinformation/statistics/2016/</t>
  </si>
  <si>
    <t>Calculated from statistics found in American Public Transit Association's Public Transportation Fact Book 2017. Accessed 11/20/2018 at: apta.com/wp-content/uploads/2017-APTA-Fact-Book.pdf</t>
  </si>
  <si>
    <t>Gordon, Deborah, Juliet Burdelski, and James S. Cannon.Greening Garbage Trucks: New Technologies for Cleaner Air.Inform, Inc. 2003.ISBN #0-918780-80-2.</t>
  </si>
  <si>
    <t>American School Bus Council.National School Bus Fuel Data.Accessed 11/21/18 at americanschoolbuscouncil.org/insights/environment/</t>
  </si>
  <si>
    <t>Notes:</t>
  </si>
  <si>
    <t>Light-duty vehicles are a sales-weighted combination of cars, wagons, vans, SUVs, and pickups. Vehicles with short wheelbases (&lt;121 in.) are generalized as cars and vehicles with long wheelbases are generalized as light trucks.</t>
  </si>
  <si>
    <t>Delivery trucks are single-unit trucks with 2 axles and 6 or more tires.</t>
  </si>
  <si>
    <t>Class 8 trucks are combined tractor/trailer trucks, also know as long-haul.</t>
  </si>
  <si>
    <t>Worksheet available at afdc.energy.gov/data/</t>
  </si>
  <si>
    <t>Last updated 11/21/2018</t>
  </si>
  <si>
    <t>Average Fuel Economy of Major Vehicle Categories</t>
  </si>
  <si>
    <t>MPG Gasoline</t>
  </si>
  <si>
    <t>MPG Diesel</t>
  </si>
  <si>
    <t>VMT Source</t>
  </si>
  <si>
    <t>% of accelerated ICE retirement</t>
  </si>
  <si>
    <t>% of EVs that must be sold in MD due to CARB alliance</t>
  </si>
  <si>
    <t>Numbers in bold indicate that the measurements were taken using that fuel.They are the source of the non-bold energy based conversions.</t>
  </si>
  <si>
    <t>Conversion between diesel and gasoline is 1 gallon gasoline = 0.904 gallons diesel (from the AFDC)</t>
  </si>
  <si>
    <t>Light-duty vehicles are sales-weighted combination of cars, wagons, vans, SUVs, and pickups. Vehicles with short wheelbases (&lt;121 in.) are generalized as cars and vehicles with long wheelbases are generalized as light trucks.</t>
  </si>
  <si>
    <t>Last updated 11/28/2018</t>
  </si>
  <si>
    <t>% reduction in VMT from MoCo policies</t>
  </si>
  <si>
    <t>Purchasing of Vehicles in MoCo</t>
  </si>
  <si>
    <t>INPUT: % of MoCo vehicles purchased that are EV</t>
  </si>
  <si>
    <t>% of MoCo vehicles purchased that are ICE</t>
  </si>
  <si>
    <t xml:space="preserve">
</t>
  </si>
  <si>
    <t>OUTPUTS</t>
  </si>
  <si>
    <t>% of EVs in use</t>
  </si>
  <si>
    <t># of vehicles purchased in MoCo</t>
  </si>
  <si>
    <t># of EV vehicles purchased in MoCo</t>
  </si>
  <si>
    <t># of ICE vehicles purchased in MoCo</t>
  </si>
  <si>
    <t>GHG reduction</t>
  </si>
  <si>
    <r>
      <rPr>
        <color rgb="FF000000"/>
      </rPr>
      <t>Retiring of Vehicles in MoCo--</t>
    </r>
    <r>
      <rPr>
        <color rgb="FFFF0000"/>
      </rPr>
      <t>NO ACCELERATED RETIREMENT</t>
    </r>
  </si>
  <si>
    <t># of vehicles retired in MoCO</t>
  </si>
  <si>
    <t># of EV vehicles retired in MoCO</t>
  </si>
  <si>
    <t># of ICE vehicles retired in MoCO</t>
  </si>
  <si>
    <t>SCENARIO 1</t>
  </si>
  <si>
    <t xml:space="preserve">(100% EV purch)
</t>
  </si>
  <si>
    <r>
      <rPr>
        <color rgb="FF000000"/>
      </rPr>
      <t>Stock of Vehicles in MoCo--</t>
    </r>
    <r>
      <rPr>
        <color rgb="FFFF0000"/>
      </rPr>
      <t>NO ACCELERATED RETIREMENT</t>
    </r>
  </si>
  <si>
    <t># of EV vehicles in MoCo stock</t>
  </si>
  <si>
    <t>N/A</t>
  </si>
  <si>
    <t># of ICE vehicles in MoCo stock</t>
  </si>
  <si>
    <t># of vehicles in MoCo stock</t>
  </si>
  <si>
    <t>SCENARIO 2</t>
  </si>
  <si>
    <t xml:space="preserve">(VMT cut 50%)
</t>
  </si>
  <si>
    <t>OUTPUT: % of EV vehicles in MoCo stock</t>
  </si>
  <si>
    <t>% of ICE vehicles in MoCo stock</t>
  </si>
  <si>
    <t># of vehicles retired in MoCo stock this year</t>
  </si>
  <si>
    <r>
      <t>Retiring of Vehicles in MoCo--</t>
    </r>
    <r>
      <rPr>
        <color rgb="FFFF0000"/>
      </rPr>
      <t>ACCELERATED RETIREMENT</t>
    </r>
  </si>
  <si>
    <t>INPUT: % of accelerated vehicle retirement in MoCo</t>
  </si>
  <si>
    <t>SCENARIO 3</t>
  </si>
  <si>
    <t>(100% EV purch + 50% VMT cut)</t>
  </si>
  <si>
    <t>INPUT: % of accelerated vehicle retirements that are ICE vehicles</t>
  </si>
  <si>
    <t># of additional ICE vehicles retired this year due to accelerated retirement</t>
  </si>
  <si>
    <t># of additional EV vehicles retired this year due to accelerated retirement</t>
  </si>
  <si>
    <t>Transport Mode</t>
  </si>
  <si>
    <t>MMT CO2e/yr</t>
  </si>
  <si>
    <t>% of vehicle CO2</t>
  </si>
  <si>
    <t># of additional vehicles purchased this year due to acceleration</t>
  </si>
  <si>
    <t>VMT/yr</t>
  </si>
  <si>
    <t>% of VMT</t>
  </si>
  <si>
    <t>Moves Source TypeID</t>
  </si>
  <si>
    <t>SCENARIO 4</t>
  </si>
  <si>
    <t>INPUT: % of additional veh purchased due to accel retirement that are EV</t>
  </si>
  <si>
    <t xml:space="preserve">Motorcycle </t>
  </si>
  <si>
    <t>(EVs cause 0 GHG + 100% EV purch + 50% VMT cut)</t>
  </si>
  <si>
    <t>https://mde.maryland.gov/programs/Air/ClimateChange/MCCC/STWG/OnRoadInventoryMDOT.pdf</t>
  </si>
  <si>
    <t>Passenger Car</t>
  </si>
  <si>
    <t>Passenger Truck</t>
  </si>
  <si>
    <t>Light Commercial Truck</t>
  </si>
  <si>
    <t>Intercity Bus</t>
  </si>
  <si>
    <t># of additional ICE vehicles purch this year due to acceleration</t>
  </si>
  <si>
    <t>Single Unit Short-haul Truck</t>
  </si>
  <si>
    <t>Single Unit Long-haul Truck</t>
  </si>
  <si>
    <t>Motor Home</t>
  </si>
  <si>
    <t>Combination Short-haul Truck</t>
  </si>
  <si>
    <t>Combination Long-haul Truck</t>
  </si>
  <si>
    <t>All Source Types</t>
  </si>
  <si>
    <t># of additional EVs purchased this year due to acceleration</t>
  </si>
  <si>
    <t>calculation</t>
  </si>
  <si>
    <t>Light Duty</t>
  </si>
  <si>
    <r>
      <t>Stock of Vehicles in MoCo--</t>
    </r>
    <r>
      <rPr>
        <color rgb="FFFF0000"/>
      </rPr>
      <t>ACCELERATED RETIREMENT</t>
    </r>
  </si>
  <si>
    <t># of EV in MoCo stock after accelerated retirement</t>
  </si>
  <si>
    <t>11~32</t>
  </si>
  <si>
    <t>Heavy Duty</t>
  </si>
  <si>
    <t>51~62</t>
  </si>
  <si>
    <t>SCENARIO 5</t>
  </si>
  <si>
    <t>(EVs cause 0 GHG + 100% EV purch + 50% VMT cut + 50% accelerated ICE retirement )</t>
  </si>
  <si>
    <t># of ICE veh in MoCo stock after accelerated retirement</t>
  </si>
  <si>
    <t># of veh in MoCo stock after accelerated retirement</t>
  </si>
  <si>
    <t>ALL SCENARIOS OUTPUT DATA</t>
  </si>
  <si>
    <t>OUTPUT: % of EVs in MoCo stock after accelerated retirement</t>
  </si>
  <si>
    <t>% of EV in stock</t>
  </si>
  <si>
    <t>% of ICE veh in MoCo stock after accelerated retirement</t>
  </si>
  <si>
    <t>baseline</t>
  </si>
  <si>
    <t>VMT adjustments</t>
  </si>
  <si>
    <t>100% EV purch</t>
  </si>
  <si>
    <t>VMT for all vehicles (miles/yr)</t>
  </si>
  <si>
    <t>% GHG reduction</t>
  </si>
  <si>
    <t>VMT cut 50%</t>
  </si>
  <si>
    <t>INPUT: % reduction in VMT from MoCo policies</t>
  </si>
  <si>
    <t>100% EV purch + 50% VMT cut</t>
  </si>
  <si>
    <t>adjusted VMT from all vehicles (miles/yr)</t>
  </si>
  <si>
    <t>EVs 0 GHG + 100% EV purch + 50% VMT cut</t>
  </si>
  <si>
    <r>
      <t>GHG from MoCo Vehicles--</t>
    </r>
    <r>
      <rPr>
        <color rgb="FFFF0000"/>
      </rPr>
      <t>NO ACCELERATED RETIREMENT</t>
    </r>
  </si>
  <si>
    <t>EVs 0 GHG + 100% EV purch + 50% VMT cut + 50% accel ICE retirement</t>
  </si>
  <si>
    <t xml:space="preserve">POSSIBLE INPUT: GHGs per EV mile traveled (kg/vehicle mile) </t>
  </si>
  <si>
    <t>adjusted VMT for EVs (miles/yr)</t>
  </si>
  <si>
    <t>GHGs of EV vehicles in MoCo (kg/yr)</t>
  </si>
  <si>
    <t>GHGs of EV vehicles in MoCo (metric tons/yr)</t>
  </si>
  <si>
    <t>GHGs of EV vehicles in MoCo (M metric tons/yr)</t>
  </si>
  <si>
    <t>GHGs per ICE vehicle mile traveled (kg/vehicle mile)</t>
  </si>
  <si>
    <t>adjusted VMT for all vehicles in MoCo (miles/yr)</t>
  </si>
  <si>
    <t>adjusted VMT for ICE vehicles in MoCo (miles/yr)</t>
  </si>
  <si>
    <t>GHGs of ICE vehicles in MoCo (kg/yr)</t>
  </si>
  <si>
    <t>GHGs of ICE vehicles in MoCo (metric tons/yr)</t>
  </si>
  <si>
    <t>GHGs of ICE vehicles in MoCo (M metric tons/yr)</t>
  </si>
  <si>
    <t>total GHGs of vehicles in MoCo (kg/yr)</t>
  </si>
  <si>
    <t>total GHGs of vehicles in MoCo (metric tons/yr)</t>
  </si>
  <si>
    <t>total GHGs of vehicles in MoCo (M metric tons/yr)</t>
  </si>
  <si>
    <t>OUTPUT: % reduction in GHGs from 2020 WITHOUT accelerated retirements</t>
  </si>
  <si>
    <r>
      <t>GHG from MoCo Vehicles--</t>
    </r>
    <r>
      <rPr>
        <color rgb="FFFF0000"/>
      </rPr>
      <t>ACCELERATED RETIREMENT</t>
    </r>
  </si>
  <si>
    <t># of EVs in MoCo stock after accelerated retirement</t>
  </si>
  <si>
    <t xml:space="preserve">GHGs per EV mile traveled (kg/vehicle mile) </t>
  </si>
  <si>
    <t>adjusted VMT for EVs after accelerated retirement (miles/yr)</t>
  </si>
  <si>
    <t>GHGs of EV vehicles in MoCo after accelerated retirement (kg/yr)</t>
  </si>
  <si>
    <t>GHGs of EV vehicles in MoCo after accelerated retirement (metric tons/yr)</t>
  </si>
  <si>
    <t>GHGs of EV vehicles in MoCo after accelerated retirement (M metric tons/yr)</t>
  </si>
  <si>
    <t>adjusted VMT for all vehicles in MoCo after accelerated retirement (miles/yr)</t>
  </si>
  <si>
    <t>adjusted VMT for ICE vehicles in MoCo after accelerated retirement (miles/yr)</t>
  </si>
  <si>
    <t>GHGs of ICE vehicles in MoCo after accelerated retirement (kg/yr)</t>
  </si>
  <si>
    <t>GHGs of ICE vehicles in MoCo after accelerated retirement (metric tons/yr)</t>
  </si>
  <si>
    <t>GHGs of ICE vehicles in MoCo after accelerated retirement (M metric tons/yr)</t>
  </si>
  <si>
    <t>total GHGs of vehicles in MoCo after accelerated retirement (kg/yr)</t>
  </si>
  <si>
    <t>total GHGs of vehicles in MoCo after accelerated retirement (metric tons/yr)</t>
  </si>
  <si>
    <t>total GHGs of vehicles in MoCo after accelerated retirement (M metric tons/yr)</t>
  </si>
  <si>
    <t>CO2e/yr</t>
  </si>
  <si>
    <t>OUTPUT: % reduction in GHGs from 2020 WITH accelerated retirement</t>
  </si>
  <si>
    <t>calculation by scaling MD # to MoCo based on MD to MoCo population</t>
  </si>
  <si>
    <t>difference in GHG reduction each year</t>
  </si>
  <si>
    <t># of BEV100s in MoCo by 2025</t>
  </si>
  <si>
    <t>https://www.nrel.gov/docs/fy19osti/71198.pdf</t>
  </si>
  <si>
    <t># of BEV250s in MoCo by 2025</t>
  </si>
  <si>
    <t>total # of BEVs in MoCo by 2025</t>
  </si>
  <si>
    <t>% of MoCo vehicles purchased that are EV</t>
  </si>
  <si>
    <t>sources</t>
  </si>
  <si>
    <t>% of EVs purch in MD due to CARB alliance</t>
  </si>
  <si>
    <t>https://ww3.arb.ca.gov/msprog/zevprog/zevregs/1962.2_clean.pdf</t>
  </si>
  <si>
    <t>https://mde.maryland.gov/programs/Air/MobileSources/Pages/CleanCars.aspx</t>
  </si>
  <si>
    <t>% of Transitional ZEVs purch in MD due to CARB alliance</t>
  </si>
  <si>
    <t>% of total ZEVs purch in MD due to CARB alliance</t>
  </si>
  <si>
    <t>calcuation</t>
  </si>
  <si>
    <t>Forecasts of Purchasing/Sales of EVs</t>
  </si>
  <si>
    <t>2019 EVAdoption's U.S. EV sales forcast</t>
  </si>
  <si>
    <t>https://evadoption.com/ev-sales/ev-sales-forecasts/</t>
  </si>
  <si>
    <t>2019 EVAdoption's Calif EV sales forcast</t>
  </si>
  <si>
    <t>2017 EEI (Edison Electric Institute) PEV sales forecast (estimated)</t>
  </si>
  <si>
    <t>https://www.edisonfoundation.net/iei/publications/Documents/IEI_EEI%20PEV%20Sales%20and%20Infrastructure%20thru%202025_FINAL%20(2).pdf</t>
  </si>
  <si>
    <t>2018 EEI US EV sales forecast Through 2030 (estimated)</t>
  </si>
  <si>
    <t>https://www.edisonfoundation.net/iei/publications/Documents/IEI_EEI%20EV%20Forecast%20Report_Nov2018.pdf</t>
  </si>
  <si>
    <t>2019 Deloitte global EV sales (estimated)</t>
  </si>
  <si>
    <t>https://www2.deloitte.com/content/dam/Deloitte/uk/Documents/manufacturing/deloitte-uk-battery-electric-vehicles.pdf</t>
  </si>
  <si>
    <t>2017 Bloomberg NEF global EV forecast</t>
  </si>
  <si>
    <t>https://www.eenews.net/assets/2019/05/15/document_ew_02.pdf</t>
  </si>
  <si>
    <t>2017 Barclays</t>
  </si>
  <si>
    <t>Navigant</t>
  </si>
  <si>
    <t>2017 U.S. EIA AEO</t>
  </si>
  <si>
    <t>https://www.eia.gov/outlooks/aeo/tables_ref.php</t>
  </si>
  <si>
    <t>Boston Consulting Group</t>
  </si>
  <si>
    <t>Wood Mackenzie</t>
  </si>
  <si>
    <t>Forecasts of Stock of EVs</t>
  </si>
  <si>
    <t>ICE light duty vehicles in US stock (millions from U.S. EIA AEO 2019)</t>
  </si>
  <si>
    <t>BEV100 EV light duty vehicles in US stock (millions from U.S. EIA AEO 2019)</t>
  </si>
  <si>
    <t>BEV200 EV light duty vehicles in US stock (millions from U.S. EIA AEO 2019)</t>
  </si>
  <si>
    <t>BEV300 EV light duty vehicles in US stock (millions from U.S. EIA AEO 2019)</t>
  </si>
  <si>
    <t>Total EV light duty vehicles (millions from U.S. EIA AEO 2019)</t>
  </si>
  <si>
    <t>% of EV light duty vehicles in US stock (millions from U.S. EIA AEO 2019)</t>
  </si>
  <si>
    <t>ICE light trucks in US stock (millions from U.S. EIA AEO 2019)</t>
  </si>
  <si>
    <t>BEV200 EV light trucks in US stock (millions from U.S. EIA AEO 2019)</t>
  </si>
  <si>
    <t>Total EV light trucks (millions from U.S. EIA AEO 2019)</t>
  </si>
  <si>
    <t>% of EV light trucks in US stock (millions from U.S. EIA AEO 2019)</t>
  </si>
  <si>
    <t>item</t>
  </si>
  <si>
    <t>value</t>
  </si>
  <si>
    <t>POPULATION SCALING</t>
  </si>
  <si>
    <t>population of MoCO in 2018</t>
  </si>
  <si>
    <t>https://www.census.gov/quickfacts/fact/table/montgomerycountymaryland/PST045218</t>
  </si>
  <si>
    <t>population of MD in 2018</t>
  </si>
  <si>
    <t>https://www.census.gov/quickfacts/MD</t>
  </si>
  <si>
    <t>% of MoCo population vs. MD</t>
  </si>
  <si>
    <t>VEHICLE PURCHASING SCALING</t>
  </si>
  <si>
    <t># of new vehicles purchased in MD in 2018</t>
  </si>
  <si>
    <t>http://www.mva.maryland.gov/about-mva/statistics/car-sales-statistics.htm</t>
  </si>
  <si>
    <t>calculation above</t>
  </si>
  <si>
    <t># of new vehicles purchased in MoCo in 2018</t>
  </si>
  <si>
    <t xml:space="preserve">calculation </t>
  </si>
  <si>
    <t># of new EVs purchased in MD in 2016</t>
  </si>
  <si>
    <t>https://autoalliance.org/energy-environment/advanced-technology-vehicle-sales-dashboard/</t>
  </si>
  <si>
    <t># of new EVs purchased in MD in 2017</t>
  </si>
  <si>
    <t># of new EVs purchased in MD in 2018</t>
  </si>
  <si>
    <t># of new EVS and PHEVs purchased in MoCo in 2017</t>
  </si>
  <si>
    <t>https://evadoption.com/ev-market-share/ev-market-share-state/</t>
  </si>
  <si>
    <t># of new EVS and PHEVs purchased in MoCo in 2018</t>
  </si>
  <si>
    <t>VEHICLE REGISTRATIONS SCALING</t>
  </si>
  <si>
    <t># of vehicles registered in MD in 2016</t>
  </si>
  <si>
    <t>https://www.statista.com/statistics/196049/number-of-registered-automobiles-in-maryland/</t>
  </si>
  <si>
    <t># of vehicles registered in MD in 2017</t>
  </si>
  <si>
    <t>http://www.mdot.maryland.gov/newMDOT/Documents/Attainment_Report_Single_2018_LowRes.pdf</t>
  </si>
  <si>
    <t># of Evs registered in MD in 2018</t>
  </si>
  <si>
    <t>http://www.mdot.maryland.gov/newMDOT/Planning/Electric_Vehicle/Documents/FINAL_2018_EVIC_Report_3-2019.pdf</t>
  </si>
  <si>
    <t>% of Evs registered in MD in 2018</t>
  </si>
  <si>
    <t>rough calculation using 2018 Evs and 2017 total vehicles</t>
  </si>
  <si>
    <t># of publicly-owned registered vehicles in MD 2016</t>
  </si>
  <si>
    <t># of new publicly-owned registered vehicles in MoCo in 2018</t>
  </si>
  <si>
    <t># of vehicles registered in MoCO in 2018</t>
  </si>
  <si>
    <t>https://opendata.maryland.gov/Transportation/MVA-VEHICLE-REGISTRATION-by-COUNTY-FY-2010-to-FY-2/kqkd-4fx8/data</t>
  </si>
  <si>
    <t># of Evs registered in MoCo in 2018</t>
  </si>
  <si>
    <t>rough calculation assuming share of Evs in MoCo is same as share of Evs in MD</t>
  </si>
  <si>
    <t>% of MD grid from renewables due to MD Clean Energy Jobs Act</t>
  </si>
  <si>
    <t>http://mgaleg.maryland.gov/2019RS/bills/sb/sb0516E.pdf</t>
  </si>
  <si>
    <t>https://www.eia.gov/state/?sid=MD</t>
  </si>
  <si>
    <t>% of MD grid from nuclear</t>
  </si>
  <si>
    <t>% of grid that's essentially GHG free</t>
  </si>
  <si>
    <t>Average Annual Vehicle Miles Traveled per Vehicle by Major Vehicle Categories</t>
  </si>
  <si>
    <t>Emissions Type</t>
  </si>
  <si>
    <t>Emissions Activity or Source</t>
  </si>
  <si>
    <t>Inventory Records</t>
  </si>
  <si>
    <t>Emissions (MTCO2e)</t>
  </si>
  <si>
    <t>Emissions (MMTCO2e)</t>
  </si>
  <si>
    <t xml:space="preserve">Source
</t>
  </si>
  <si>
    <t>% Change,</t>
  </si>
  <si>
    <t>(Main ClearPath Tab)</t>
  </si>
  <si>
    <t>(ClearPath Calculator)</t>
  </si>
  <si>
    <t>(Entered in ClearPath)</t>
  </si>
  <si>
    <t>2005-2015</t>
  </si>
  <si>
    <t>BUILT ENVIRONMENT</t>
  </si>
  <si>
    <t>Residential Energy</t>
  </si>
  <si>
    <t>Emissions from Grid Electricity</t>
  </si>
  <si>
    <t>Residential Electricity</t>
  </si>
  <si>
    <t>https://www.montgomerycountymd.gov/dgs-OES/Resources/Files/ClimateMobilizationReport.pdf</t>
  </si>
  <si>
    <t>Emissions from Stationary Fuel</t>
  </si>
  <si>
    <t>Residential Natural Gas</t>
  </si>
  <si>
    <t>Residential Fuel Oil</t>
  </si>
  <si>
    <t>Residential LPG</t>
  </si>
  <si>
    <t>Commercial Energy</t>
  </si>
  <si>
    <t>Commercial Electricity</t>
  </si>
  <si>
    <t>Commercial Natural Gas</t>
  </si>
  <si>
    <t>Combustion</t>
  </si>
  <si>
    <t>Commercial Fuel Oil</t>
  </si>
  <si>
    <t>Commercial LPG</t>
  </si>
  <si>
    <t>TRANSPORTATION AND MOBILE EMISSIONS</t>
  </si>
  <si>
    <t>Transportation and</t>
  </si>
  <si>
    <t>On Road Transportation</t>
  </si>
  <si>
    <t>On Road Mobile Emissions</t>
  </si>
  <si>
    <t>Mobile Emissions</t>
  </si>
  <si>
    <t>Aviation Travel</t>
  </si>
  <si>
    <t>Passenger Air Travel</t>
  </si>
  <si>
    <t>Rail Transportation</t>
  </si>
  <si>
    <t>Emissions from Off Road Vehicles</t>
  </si>
  <si>
    <t>Off Road Mobile Emissions</t>
  </si>
  <si>
    <t>WASTEWATER TREATMENT</t>
  </si>
  <si>
    <t>Water and</t>
  </si>
  <si>
    <t>Fugitive Emissions from Septic</t>
  </si>
  <si>
    <t>Septic System Emissions</t>
  </si>
  <si>
    <t>Wastewater</t>
  </si>
  <si>
    <r>
      <rPr>
        <color rgb="FF000000"/>
      </rPr>
      <t>GHG per mile</t>
    </r>
    <r>
      <rPr>
        <rFont val="Arial"/>
        <color rgb="FF000000"/>
        <sz val="10.0"/>
      </rPr>
      <t xml:space="preserve"> (kg/unit)</t>
    </r>
  </si>
  <si>
    <t>Nitrification/Denitrification Process</t>
  </si>
  <si>
    <t>Sewer System Emissions</t>
  </si>
  <si>
    <t>CH4 Factor (g/unit)</t>
  </si>
  <si>
    <t>N2O Factor  (g/unit)</t>
  </si>
  <si>
    <t>Unit</t>
  </si>
  <si>
    <t>ICE vehicle</t>
  </si>
  <si>
    <t>https://pubs.acs.org/doi/suppl/10.1021/acs.est.7b06006/suppl_file/es7b06006_si_002.xlsx</t>
  </si>
  <si>
    <t>https://www.osti.gov/biblio/1426664-current-future-united-states-light-duty-vehicle-pathways-cradle-grave-lifecycle-greenhouse-gas-emissions-economic-assessment</t>
  </si>
  <si>
    <t>https://publications.anl.gov/anlpubs/2016/05/127895.pdf</t>
  </si>
  <si>
    <t>https://pubs.acs.org/doi/abs/10.1021/acs.est.7b06006</t>
  </si>
  <si>
    <t>N2O Emissions from Wastewater</t>
  </si>
  <si>
    <t>Electric vehicle—90--Advanced CC</t>
  </si>
  <si>
    <t>Electric vehicle—90--Advanced CC w/CCS</t>
  </si>
  <si>
    <t>Process N2O from Effluent Discharge N2O Effluent Discharge</t>
  </si>
  <si>
    <t>to Rivers and Estuaries</t>
  </si>
  <si>
    <t>Emissions</t>
  </si>
  <si>
    <t>Electric vehicle—90--Wind</t>
  </si>
  <si>
    <t>AGRICULTURE</t>
  </si>
  <si>
    <t>Electric vehicle—90--Solar PV</t>
  </si>
  <si>
    <t>Agriculture</t>
  </si>
  <si>
    <t>Emissions from Agricultural</t>
  </si>
  <si>
    <t>Enteric Fermentation</t>
  </si>
  <si>
    <t>Electric vehicle—210--Advanced CC</t>
  </si>
  <si>
    <t>Activities</t>
  </si>
  <si>
    <t>Manure Management</t>
  </si>
  <si>
    <t>Ag Soils</t>
  </si>
  <si>
    <t>Electric vehicle—210--Advanced CC w/CCS</t>
  </si>
  <si>
    <t>Waste Generation</t>
  </si>
  <si>
    <t>Landfill Waste Generation</t>
  </si>
  <si>
    <t>Combustion of Solid Waste</t>
  </si>
  <si>
    <t>Generated by the Community</t>
  </si>
  <si>
    <t>Electric vehicle—210--Wind</t>
  </si>
  <si>
    <t>Hydrofluorocarbon &amp; Refrigerant</t>
  </si>
  <si>
    <t>HFCs</t>
  </si>
  <si>
    <t>Fugitive Emissions from Natural Gas</t>
  </si>
  <si>
    <t>Natural Gas Fugitive</t>
  </si>
  <si>
    <t>Distribution</t>
  </si>
  <si>
    <t>TOTAL GREENHOUSE GAS EMISSIONS</t>
  </si>
  <si>
    <t>Electric vehicle—210--Solar PV</t>
  </si>
  <si>
    <t>average of all EV emission factors above</t>
  </si>
  <si>
    <t>Montgomery County Fleet (without Fire vehicles)</t>
  </si>
  <si>
    <t>average of all 200+ mile EV emission factors above</t>
  </si>
  <si>
    <t>Type</t>
  </si>
  <si>
    <t>Priority for EAV Workgroup?</t>
  </si>
  <si>
    <t># Vehicles</t>
  </si>
  <si>
    <t>Ave Yrs on Job</t>
  </si>
  <si>
    <t>Ann % Replcd</t>
  </si>
  <si>
    <t>MPG*</t>
  </si>
  <si>
    <t>Miles/yr*</t>
  </si>
  <si>
    <t>Notes</t>
  </si>
  <si>
    <t>Public Safety Sedan</t>
  </si>
  <si>
    <t>high (if meets police reqs)</t>
  </si>
  <si>
    <r>
      <t>CO</t>
    </r>
    <r>
      <rPr>
        <rFont val="Arial"/>
        <b/>
        <sz val="10.0"/>
        <vertAlign val="subscript"/>
      </rPr>
      <t>2</t>
    </r>
    <r>
      <rPr>
        <rFont val="Arial"/>
        <b/>
        <sz val="10.0"/>
      </rPr>
      <t xml:space="preserve"> Factor (kg/unit)</t>
    </r>
  </si>
  <si>
    <t>True for cop cars?</t>
  </si>
  <si>
    <t xml:space="preserve">Passenger Car </t>
  </si>
  <si>
    <t>high</t>
  </si>
  <si>
    <t>per vehicle-mile</t>
  </si>
  <si>
    <t>https://www.epa.gov/climateleadership/center-corporate-climate-leadership-ghg-emission-factors-hub</t>
  </si>
  <si>
    <t>21%??</t>
  </si>
  <si>
    <r>
      <t xml:space="preserve">Light-Duty Truck </t>
    </r>
    <r>
      <rPr>
        <rFont val="Arial"/>
        <sz val="10.0"/>
        <vertAlign val="superscript"/>
      </rPr>
      <t>B</t>
    </r>
  </si>
  <si>
    <r>
      <t>Intercity Rail (i.e. Amtrak)</t>
    </r>
    <r>
      <rPr>
        <rFont val="Arial"/>
        <sz val="10.0"/>
        <vertAlign val="superscript"/>
      </rPr>
      <t xml:space="preserve"> C</t>
    </r>
  </si>
  <si>
    <t>per passenger-mile</t>
  </si>
  <si>
    <r>
      <t>Commuter Rail</t>
    </r>
    <r>
      <rPr>
        <rFont val="Arial"/>
        <sz val="10.0"/>
        <vertAlign val="superscript"/>
      </rPr>
      <t xml:space="preserve"> D</t>
    </r>
  </si>
  <si>
    <t>Off Road Vehicle/Equip (construction)</t>
  </si>
  <si>
    <t>?</t>
  </si>
  <si>
    <r>
      <t>Transit Rail (i.e. Subway, Tram)</t>
    </r>
    <r>
      <rPr>
        <rFont val="Arial"/>
        <sz val="10.0"/>
        <vertAlign val="superscript"/>
      </rPr>
      <t xml:space="preserve"> E</t>
    </r>
  </si>
  <si>
    <t>Bus</t>
  </si>
  <si>
    <t>Constuction? Lawn mowers?</t>
  </si>
  <si>
    <t>Sedan</t>
  </si>
  <si>
    <t xml:space="preserve">Air Travel - Short Haul (&lt; 300 miles) </t>
  </si>
  <si>
    <t>Pick Up Trucks</t>
  </si>
  <si>
    <t xml:space="preserve">Air Travel - Medium Haul (&gt;= 300 miles, 
&lt; 2300 miles) </t>
  </si>
  <si>
    <t xml:space="preserve">Air Travel - Long Haul (&gt;= 2300 miles) </t>
  </si>
  <si>
    <t>low for 2027</t>
  </si>
  <si>
    <t xml:space="preserve">A    Passenger car: includes passenger cars, minivans, SUVs, and small pickup trucks (vehicles with wheelbase less than 121 inches).  </t>
  </si>
  <si>
    <t>B Light-duty truck: includes full-size pickup trucks, full-size vans, and extended-length SUVs (vehicles with wheelbase greater than 121 inches).</t>
  </si>
  <si>
    <t>True for big trucks?</t>
  </si>
  <si>
    <t>C Intercity rail: long-distance rail between major cities, such as Amtrak</t>
  </si>
  <si>
    <t>Public Safety SUV</t>
  </si>
  <si>
    <t>D Commuter rail: rail service between a central city and adjacent suburbs (also called regional rail or suburban rail)</t>
  </si>
  <si>
    <t>E Transit rail: rail typically within an urban center, such as subways, elevated railways, metropolitan railways (metro), streetcars, trolley cars, and tramways.</t>
  </si>
  <si>
    <t>CO2 Factor (kg/unit)</t>
  </si>
  <si>
    <t>Van</t>
  </si>
  <si>
    <t>medium (availability?)</t>
  </si>
  <si>
    <t>Medium- and Heavy-Duty Truck</t>
  </si>
  <si>
    <t>SUV</t>
  </si>
  <si>
    <r>
      <t>Medium- and Heavy-Duty Truck</t>
    </r>
    <r>
      <rPr>
        <rFont val="Arial"/>
        <sz val="10.0"/>
        <vertAlign val="superscript"/>
      </rPr>
      <t>C</t>
    </r>
  </si>
  <si>
    <t>per ton-mile</t>
  </si>
  <si>
    <t>Public Safety CUV</t>
  </si>
  <si>
    <t>Rail</t>
  </si>
  <si>
    <t>Waterborne Craft</t>
  </si>
  <si>
    <t>Aircraft</t>
  </si>
  <si>
    <t>Public Safety Van</t>
  </si>
  <si>
    <t xml:space="preserve">Vehicle-mile factors are appropriate to use when the entire vehicle is dedicated to transporting the reporting organization's product.  Ton-mile factors are appropriate when the vehicle is shared with products from other organizations.  </t>
  </si>
  <si>
    <t xml:space="preserve">A Passenger car: includes passenger cars, minivans, SUVs, and small pickup trucks (vehicles with wheelbase less than 121 inches).  </t>
  </si>
  <si>
    <t>Public Safety Pick Up Trucks</t>
  </si>
  <si>
    <t>C Medium- and Heavy-Duty Truck: updates due to a methodology change.</t>
  </si>
  <si>
    <t>Medium Duty</t>
  </si>
  <si>
    <t>availability?</t>
  </si>
  <si>
    <t>CUV</t>
  </si>
  <si>
    <t>Public Safety Heavy Duty</t>
  </si>
  <si>
    <t>all electric</t>
  </si>
  <si>
    <t>https://afdc.energy.gov/vehicles/electric_emissions.html</t>
  </si>
  <si>
    <t>https://publications.anl.gov/anlpubs/2009/03/63740.pdf</t>
  </si>
  <si>
    <t>Public Safety Motor Cycle</t>
  </si>
  <si>
    <t>plug in hybrid</t>
  </si>
  <si>
    <t>hybrid</t>
  </si>
  <si>
    <t>Sub-Total</t>
  </si>
  <si>
    <t>gasoline /ICE</t>
  </si>
  <si>
    <t>School Buses</t>
  </si>
  <si>
    <t>high by 2027 but not near term</t>
  </si>
  <si>
    <t>Total</t>
  </si>
  <si>
    <t>electric vehicle</t>
  </si>
  <si>
    <t>*FHA average</t>
  </si>
  <si>
    <t>What % of city buses are replaced each year?21%</t>
  </si>
  <si>
    <t>https://greet.es.anl.gov/files/fleet-calculator-2012</t>
  </si>
  <si>
    <t>How many years does the County keep a bus before replacing them?Just under 7 years</t>
  </si>
  <si>
    <t>What % of police vehicles are replaced each year?Around 100??? (probably actual number)</t>
  </si>
  <si>
    <t>How many years does the County keep police vehicles before replacing them?Average is around 5 years</t>
  </si>
  <si>
    <t>least efficient but likely popular EV on the market</t>
  </si>
  <si>
    <t>Other replacement rates:</t>
  </si>
  <si>
    <t>most efficient EV on the market</t>
  </si>
  <si>
    <t>Buses = 7% with 80% of funds coming from grants</t>
  </si>
  <si>
    <t>Rest of fleet has been on ave about $8.5 M per year.Depends on what is scheduled and how far the funds go.</t>
  </si>
  <si>
    <t>Total County Average replacement rate is just under 8 years.</t>
  </si>
  <si>
    <t>School buses:</t>
  </si>
  <si>
    <t>Number = 1350, Number is increasing. They also have spares.</t>
  </si>
  <si>
    <t>VMT/yr = 12,000</t>
  </si>
  <si>
    <t>ICE Bus Cost = $150K</t>
  </si>
  <si>
    <t>EV Bus Cost = $280-$300</t>
  </si>
  <si>
    <t>Replaced every 12 yrs</t>
  </si>
  <si>
    <t>Approx 120 replaced per yr</t>
  </si>
  <si>
    <t>9-10% replaced each yr</t>
  </si>
  <si>
    <t>MOCO GOV FLEET VEHICLES</t>
  </si>
  <si>
    <t>Purchasing of Fleet Vehicles by MoCo gov</t>
  </si>
  <si>
    <t># of fleet vehicles purchased by MoCo gov</t>
  </si>
  <si>
    <t># of EV fleet vehicles purchased by MoCo gov</t>
  </si>
  <si>
    <t># of ICE fleet vehicles purchased by MoCo gov</t>
  </si>
  <si>
    <t>% of MoCo fleet vehicles purchased that are EV</t>
  </si>
  <si>
    <t>% of MoCo fleet vehicles purchased that are ICE</t>
  </si>
  <si>
    <t>Retiring of fleet vehicles by MoCo gov</t>
  </si>
  <si>
    <t># of fleet vehicles retired by MoCo gov</t>
  </si>
  <si>
    <t># of EV fleet vehicles retired by MoCo gov</t>
  </si>
  <si>
    <t># of ICE fleet vehicles retired by MoCo gov</t>
  </si>
  <si>
    <t>Stock of fleet vehicles by MoCo gov</t>
  </si>
  <si>
    <t># of fleet vehicles by MoCo gov</t>
  </si>
  <si>
    <t># of EV fleet vehicles by MoCo gov</t>
  </si>
  <si>
    <t># of ICE fleet vehicles by MoCo gov</t>
  </si>
  <si>
    <t>% of EV fleet vehicles by MoCo gov</t>
  </si>
  <si>
    <t>what % of MoCo gov fleet vehicles replaced each year?</t>
  </si>
  <si>
    <t>how many years does MoCo gov fleet keep vehicles?</t>
  </si>
  <si>
    <t>what are shares of MoCo gov fleet in terms of LDV, HDV, specialty vehicles?</t>
  </si>
  <si>
    <t>how many EV chargers currently owned by MoCo gov?</t>
  </si>
  <si>
    <t>how many MoCo gov owned EV chargers planned?</t>
  </si>
  <si>
    <t>% of ICE fleet vehicles by MoCo gov</t>
  </si>
  <si>
    <t>Green Grid adjustments</t>
  </si>
  <si>
    <t xml:space="preserve">GHGs per EV adjusted as grid greens (kg/vehicle mile) </t>
  </si>
  <si>
    <t>VMT for all fleet vehicles (miles/yr)</t>
  </si>
  <si>
    <t>adjusted VMT from all fleet vehicles (miles/yr)</t>
  </si>
  <si>
    <t>GHG from MoCo fleet vehicles</t>
  </si>
  <si>
    <t xml:space="preserve">GHGs per EV (kg/vehicle mile) </t>
  </si>
  <si>
    <t>VMT for EVs (miles/yr)</t>
  </si>
  <si>
    <t>GHGs of EV fleet vehicles by MoCo gov (kg/yr)</t>
  </si>
  <si>
    <t>GHGs of EV fleet vehicles by MoCo gov (metric tons/yr)</t>
  </si>
  <si>
    <t>GHGs of EV fleet vehicles by MoCo gov (M metric tons/yr)</t>
  </si>
  <si>
    <t>Simplifying assumptions (to make this spreadsheet easier/faster to produce and to understand):</t>
  </si>
  <si>
    <t>No population growth in MoCo</t>
  </si>
  <si>
    <t xml:space="preserve">No baseline VMT growth </t>
  </si>
  <si>
    <t>The # of vehicles retiring each year in MoCo is the same as the # of new vehicles in MoCo</t>
  </si>
  <si>
    <t>All EVs are equally efficient; they don't become more or less efficient over time</t>
  </si>
  <si>
    <t>Overall GHG reductions for MoCo transport are based on 2020 GHGs (not 2017 when MoCo</t>
  </si>
  <si>
    <t>issued its climate emergency resolution)</t>
  </si>
  <si>
    <t>The # of vehicles operating in MoCo (causing GHGs) is the same as the # of vehicles registered in MoCo</t>
  </si>
  <si>
    <t>(No vehicles registered outside MoCo cause emissions in MoCo; No MoCo registered vehicles</t>
  </si>
  <si>
    <t>cause GHG emissions outside of MoCo)</t>
  </si>
  <si>
    <t>Emissions factor for EVs is based on EVs with 200+ mile range</t>
  </si>
  <si>
    <t xml:space="preserve">All electricity consumed in a given year emits the same GHG emissions </t>
  </si>
  <si>
    <t>(no change in mix of generating sources by the time of day or time of year)</t>
  </si>
  <si>
    <t xml:space="preserve">No changes in purchasing/stock of PHEVs (Plug In Hybrid Electric Vehicles) </t>
  </si>
  <si>
    <t>??? might want to assume PHEVs are sold at same rate as EVs (NREL report with MD forecast does this) ???</t>
  </si>
  <si>
    <t>GHGs per ICE (kg/vehicle mile)</t>
  </si>
  <si>
    <t>VMT for all fleet vehicles by MoCo gov (miles/yr)</t>
  </si>
  <si>
    <t>VMT for ICE fleet vehicles by MoCo gov (miles/yr)</t>
  </si>
  <si>
    <t>GHGs of ICE fleet vehicles by MoCo gov (kg/yr)</t>
  </si>
  <si>
    <t>GHGs of ICE fleet vehicles by MoCo gov (metric tons/yr)</t>
  </si>
  <si>
    <t>GHGs of ICE fleet vehicles by MoCo gov (M metric tons/yr)</t>
  </si>
  <si>
    <t>total GHGs of fleet vehicles by MoCo gov (kg/yr)</t>
  </si>
  <si>
    <t>total GHGs of fleet vehicles by MoCo gov (metric tons/yr)</t>
  </si>
  <si>
    <t>total GHGs of fleet vehicles by MoCo gov (M metric tons/yr)</t>
  </si>
  <si>
    <t>% reduction in GHGs from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</si>
</sst>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0.0%"/>
    <numFmt numFmtId="165" formatCode="0.000"/>
    <numFmt numFmtId="166" formatCode="#,##0.000"/>
    <numFmt numFmtId="167" formatCode="#,##0.0"/>
    <numFmt numFmtId="168" formatCode="0.0"/>
    <numFmt numFmtId="169" formatCode="0.0000"/>
    <numFmt numFmtId="170" formatCode="0.00000"/>
    <numFmt numFmtId="171" formatCode="0.000000"/>
  </numFmts>
  <fonts count="44">
    <font>
      <sz val="12.0"/>
      <color theme="1"/>
      <name val="Arial"/>
    </font>
    <font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2.0"/>
      <color rgb="FF000000"/>
      <name val="Calibri"/>
    </font>
    <font>
      <b/>
      <sz val="12.0"/>
      <color rgb="FF000000"/>
      <name val="Arial"/>
    </font>
    <font/>
    <font>
      <b/>
      <color theme="1"/>
      <name val="Calibri"/>
    </font>
    <font>
      <color rgb="FF000000"/>
      <name val="Arial"/>
    </font>
    <font>
      <b/>
      <color rgb="FF000000"/>
      <name val="Arial"/>
    </font>
    <font>
      <b/>
      <color theme="5"/>
      <name val="Calibri"/>
    </font>
    <font>
      <color theme="1"/>
      <name val="Arial"/>
    </font>
    <font>
      <b/>
      <sz val="12.0"/>
      <color theme="1"/>
      <name val="Arial"/>
    </font>
    <font>
      <b/>
      <color theme="1"/>
      <name val="Arial"/>
    </font>
    <font>
      <sz val="12.0"/>
      <color rgb="FF000000"/>
      <name val="Calibri"/>
    </font>
    <font>
      <b/>
      <sz val="12.0"/>
      <color rgb="FF548135"/>
      <name val="Calibri"/>
    </font>
    <font>
      <b/>
      <sz val="12.0"/>
      <color rgb="FF6AA84F"/>
      <name val="Calibri"/>
    </font>
    <font>
      <b/>
      <sz val="12.0"/>
      <color rgb="FFC00000"/>
      <name val="Calibri"/>
    </font>
    <font>
      <b/>
      <color rgb="FF548135"/>
      <name val="Calibri"/>
    </font>
    <font>
      <b/>
      <sz val="11.0"/>
      <color theme="1"/>
      <name val="Helvetica Neue"/>
    </font>
    <font>
      <b/>
      <color rgb="FFED7D31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u/>
      <color rgb="FF0000FF"/>
    </font>
    <font>
      <u/>
      <sz val="12.0"/>
      <color rgb="FF0000FF"/>
    </font>
    <font>
      <u/>
      <sz val="12.0"/>
      <color theme="1"/>
    </font>
    <font>
      <u/>
      <sz val="12.0"/>
      <color theme="1"/>
    </font>
    <font>
      <u/>
      <sz val="12.0"/>
      <color rgb="FF000000"/>
    </font>
    <font>
      <b/>
      <sz val="8.0"/>
      <color theme="1"/>
      <name val="Calibri"/>
    </font>
    <font>
      <b/>
      <sz val="8.0"/>
      <color rgb="FF000000"/>
      <name val="Calibri"/>
    </font>
    <font>
      <sz val="7.0"/>
      <color theme="1"/>
      <name val="Calibri"/>
    </font>
    <font>
      <b/>
      <color rgb="FFFFFFFF"/>
      <name val="Calibri"/>
    </font>
    <font>
      <b/>
      <sz val="9.0"/>
      <color rgb="FF000000"/>
      <name val="Calibri"/>
    </font>
    <font>
      <sz val="8.0"/>
      <color rgb="FF000000"/>
      <name val="Calibri"/>
    </font>
    <font>
      <u/>
      <sz val="12.0"/>
      <color theme="1"/>
    </font>
    <font>
      <u/>
      <color rgb="FF0000FF"/>
    </font>
    <font>
      <u/>
      <color rgb="FF0000FF"/>
    </font>
    <font>
      <b/>
      <sz val="8.0"/>
      <color rgb="FFFFFFFF"/>
      <name val="Arial"/>
    </font>
    <font>
      <b/>
      <color rgb="FFFFFFFF"/>
      <name val="Arial"/>
    </font>
    <font>
      <b/>
      <sz val="9.0"/>
      <color rgb="FFFFFFFF"/>
      <name val="Arial"/>
    </font>
    <font>
      <u/>
      <sz val="12.0"/>
      <color theme="1"/>
    </font>
    <font>
      <u/>
      <color rgb="FF0000FF"/>
    </font>
    <font>
      <b/>
      <sz val="14.0"/>
      <color rgb="FF000000"/>
      <name val="Calibri"/>
    </font>
    <font>
      <sz val="12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1F4E78"/>
        <bgColor rgb="FF1F4E78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dotted">
        <color rgb="FF000000"/>
      </right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bottom style="thin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bottom style="dotted">
        <color rgb="FFBFBFBF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wrapText="1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3" numFmtId="0" xfId="0" applyFont="1"/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/>
    </xf>
    <xf borderId="1" fillId="0" fontId="3" numFmtId="0" xfId="0" applyAlignment="1" applyBorder="1" applyFont="1">
      <alignment horizontal="right" shrinkToFit="0" vertical="bottom" wrapText="1"/>
    </xf>
    <xf borderId="0" fillId="0" fontId="2" numFmtId="0" xfId="0" applyAlignment="1" applyFont="1">
      <alignment horizontal="center"/>
    </xf>
    <xf borderId="2" fillId="0" fontId="3" numFmtId="0" xfId="0" applyAlignment="1" applyBorder="1" applyFont="1">
      <alignment horizontal="center" vertical="bottom"/>
    </xf>
    <xf borderId="3" fillId="0" fontId="3" numFmtId="0" xfId="0" applyAlignment="1" applyBorder="1" applyFont="1">
      <alignment horizontal="center" vertical="bottom"/>
    </xf>
    <xf borderId="0" fillId="0" fontId="4" numFmtId="0" xfId="0" applyAlignment="1" applyFont="1">
      <alignment horizontal="right" readingOrder="0"/>
    </xf>
    <xf borderId="2" fillId="0" fontId="5" numFmtId="0" xfId="0" applyAlignment="1" applyBorder="1" applyFont="1">
      <alignment horizontal="center" readingOrder="0"/>
    </xf>
    <xf borderId="0" fillId="0" fontId="3" numFmtId="0" xfId="0" applyAlignment="1" applyFont="1">
      <alignment horizontal="right"/>
    </xf>
    <xf borderId="3" fillId="0" fontId="6" numFmtId="0" xfId="0" applyBorder="1" applyFont="1"/>
    <xf borderId="4" fillId="0" fontId="3" numFmtId="0" xfId="0" applyAlignment="1" applyBorder="1" applyFont="1">
      <alignment horizontal="center" vertical="bottom"/>
    </xf>
    <xf borderId="4" fillId="0" fontId="6" numFmtId="0" xfId="0" applyBorder="1" applyFont="1"/>
    <xf borderId="0" fillId="0" fontId="2" numFmtId="9" xfId="0" applyFont="1" applyNumberFormat="1"/>
    <xf borderId="0" fillId="0" fontId="7" numFmtId="0" xfId="0" applyAlignment="1" applyFont="1">
      <alignment horizontal="right" readingOrder="0" shrinkToFit="0" wrapText="1"/>
    </xf>
    <xf borderId="0" fillId="0" fontId="2" numFmtId="9" xfId="0" applyAlignment="1" applyFont="1" applyNumberFormat="1">
      <alignment horizontal="center"/>
    </xf>
    <xf borderId="0" fillId="0" fontId="8" numFmtId="0" xfId="0" applyAlignment="1" applyFont="1">
      <alignment shrinkToFit="0" vertical="bottom" wrapText="0"/>
    </xf>
    <xf borderId="0" fillId="0" fontId="7" numFmtId="0" xfId="0" applyFont="1"/>
    <xf borderId="5" fillId="0" fontId="7" numFmtId="0" xfId="0" applyAlignment="1" applyBorder="1" applyFont="1">
      <alignment horizontal="right" readingOrder="0" shrinkToFit="0" wrapText="1"/>
    </xf>
    <xf borderId="6" fillId="0" fontId="9" numFmtId="0" xfId="0" applyAlignment="1" applyBorder="1" applyFont="1">
      <alignment horizontal="center" readingOrder="0" shrinkToFit="0" vertical="bottom" wrapText="0"/>
    </xf>
    <xf borderId="7" fillId="0" fontId="1" numFmtId="0" xfId="0" applyAlignment="1" applyBorder="1" applyFont="1">
      <alignment horizontal="center"/>
    </xf>
    <xf borderId="8" fillId="0" fontId="9" numFmtId="0" xfId="0" applyAlignment="1" applyBorder="1" applyFont="1">
      <alignment horizontal="center" readingOrder="0" shrinkToFit="0" vertical="bottom" wrapText="0"/>
    </xf>
    <xf borderId="9" fillId="0" fontId="1" numFmtId="0" xfId="0" applyAlignment="1" applyBorder="1" applyFont="1">
      <alignment horizontal="center"/>
    </xf>
    <xf borderId="0" fillId="0" fontId="9" numFmtId="0" xfId="0" applyAlignment="1" applyFont="1">
      <alignment shrinkToFit="0" vertical="bottom" wrapText="0"/>
    </xf>
    <xf borderId="0" fillId="0" fontId="2" numFmtId="9" xfId="0" applyAlignment="1" applyFont="1" applyNumberFormat="1">
      <alignment horizontal="right"/>
    </xf>
    <xf borderId="10" fillId="0" fontId="1" numFmtId="0" xfId="0" applyAlignment="1" applyBorder="1" applyFont="1">
      <alignment horizontal="center"/>
    </xf>
    <xf borderId="6" fillId="0" fontId="8" numFmtId="0" xfId="0" applyAlignment="1" applyBorder="1" applyFont="1">
      <alignment horizontal="center" readingOrder="0" shrinkToFit="0" vertical="bottom" wrapText="0"/>
    </xf>
    <xf borderId="1" fillId="0" fontId="8" numFmtId="3" xfId="0" applyAlignment="1" applyBorder="1" applyFont="1" applyNumberFormat="1">
      <alignment horizontal="center" readingOrder="0" vertical="top"/>
    </xf>
    <xf borderId="0" fillId="0" fontId="2" numFmtId="10" xfId="0" applyAlignment="1" applyFont="1" applyNumberFormat="1">
      <alignment horizontal="center"/>
    </xf>
    <xf borderId="8" fillId="0" fontId="8" numFmtId="0" xfId="0" applyAlignment="1" applyBorder="1" applyFont="1">
      <alignment horizontal="center" readingOrder="0" shrinkToFit="0" vertical="bottom" wrapText="0"/>
    </xf>
    <xf borderId="11" fillId="0" fontId="10" numFmtId="0" xfId="0" applyAlignment="1" applyBorder="1" applyFont="1">
      <alignment horizontal="right" readingOrder="0" shrinkToFit="0" wrapText="1"/>
    </xf>
    <xf borderId="1" fillId="0" fontId="8" numFmtId="3" xfId="0" applyAlignment="1" applyBorder="1" applyFont="1" applyNumberFormat="1">
      <alignment horizontal="center" readingOrder="0" vertical="bottom"/>
    </xf>
    <xf borderId="12" fillId="0" fontId="1" numFmtId="0" xfId="0" applyAlignment="1" applyBorder="1" applyFont="1">
      <alignment horizontal="center"/>
    </xf>
    <xf borderId="1" fillId="0" fontId="11" numFmtId="3" xfId="0" applyAlignment="1" applyBorder="1" applyFont="1" applyNumberFormat="1">
      <alignment horizontal="center" readingOrder="0" vertical="bottom"/>
    </xf>
    <xf borderId="13" fillId="0" fontId="1" numFmtId="0" xfId="0" applyAlignment="1" applyBorder="1" applyFont="1">
      <alignment horizontal="center"/>
    </xf>
    <xf borderId="11" fillId="0" fontId="7" numFmtId="0" xfId="0" applyAlignment="1" applyBorder="1" applyFont="1">
      <alignment horizontal="right" readingOrder="0" shrinkToFit="0" wrapText="1"/>
    </xf>
    <xf borderId="1" fillId="2" fontId="8" numFmtId="3" xfId="0" applyAlignment="1" applyBorder="1" applyFill="1" applyFont="1" applyNumberFormat="1">
      <alignment horizontal="center" readingOrder="0" vertical="bottom"/>
    </xf>
    <xf borderId="11" fillId="0" fontId="1" numFmtId="0" xfId="0" applyAlignment="1" applyBorder="1" applyFont="1">
      <alignment horizontal="right" readingOrder="0" shrinkToFit="0" wrapText="1"/>
    </xf>
    <xf borderId="1" fillId="2" fontId="8" numFmtId="3" xfId="0" applyAlignment="1" applyBorder="1" applyFont="1" applyNumberFormat="1">
      <alignment horizontal="center" readingOrder="0" vertical="top"/>
    </xf>
    <xf borderId="0" fillId="0" fontId="1" numFmtId="9" xfId="0" applyFont="1" applyNumberFormat="1"/>
    <xf borderId="8" fillId="2" fontId="8" numFmtId="3" xfId="0" applyAlignment="1" applyBorder="1" applyFont="1" applyNumberFormat="1">
      <alignment horizontal="center" readingOrder="0" vertical="top"/>
    </xf>
    <xf borderId="0" fillId="0" fontId="1" numFmtId="9" xfId="0" applyAlignment="1" applyFont="1" applyNumberFormat="1">
      <alignment horizontal="center"/>
    </xf>
    <xf borderId="0" fillId="0" fontId="8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center" vertical="bottom"/>
    </xf>
    <xf borderId="0" fillId="0" fontId="9" numFmtId="0" xfId="0" applyAlignment="1" applyFont="1">
      <alignment horizontal="center" readingOrder="0" vertical="bottom"/>
    </xf>
    <xf borderId="0" fillId="0" fontId="8" numFmtId="0" xfId="0" applyAlignment="1" applyFont="1">
      <alignment horizontal="center" readingOrder="0" vertical="bottom"/>
    </xf>
    <xf borderId="0" fillId="0" fontId="9" numFmtId="0" xfId="0" applyAlignment="1" applyFont="1">
      <alignment horizontal="center" readingOrder="0" shrinkToFit="0" vertical="bottom" wrapText="0"/>
    </xf>
    <xf borderId="0" fillId="0" fontId="11" numFmtId="0" xfId="0" applyAlignment="1" applyFont="1">
      <alignment horizontal="center" readingOrder="0" shrinkToFit="0" vertical="bottom" wrapText="0"/>
    </xf>
    <xf borderId="2" fillId="0" fontId="12" numFmtId="0" xfId="0" applyAlignment="1" applyBorder="1" applyFont="1">
      <alignment horizontal="center" readingOrder="0" vertical="bottom"/>
    </xf>
    <xf borderId="6" fillId="0" fontId="13" numFmtId="0" xfId="0" applyAlignment="1" applyBorder="1" applyFont="1">
      <alignment horizontal="center" readingOrder="0" shrinkToFit="0" vertical="bottom" wrapText="0"/>
    </xf>
    <xf borderId="8" fillId="0" fontId="13" numFmtId="0" xfId="0" applyAlignment="1" applyBorder="1" applyFont="1">
      <alignment horizontal="center" readingOrder="0" shrinkToFit="0" vertical="bottom" wrapText="0"/>
    </xf>
    <xf borderId="6" fillId="0" fontId="11" numFmtId="0" xfId="0" applyAlignment="1" applyBorder="1" applyFont="1">
      <alignment horizontal="center" readingOrder="0" shrinkToFit="0" vertical="bottom" wrapText="0"/>
    </xf>
    <xf borderId="1" fillId="0" fontId="11" numFmtId="0" xfId="0" applyAlignment="1" applyBorder="1" applyFont="1">
      <alignment horizontal="center" readingOrder="0" shrinkToFit="0" vertical="bottom" wrapText="0"/>
    </xf>
    <xf borderId="1" fillId="0" fontId="13" numFmtId="0" xfId="0" applyAlignment="1" applyBorder="1" applyFont="1">
      <alignment horizontal="center" readingOrder="0" shrinkToFit="0" vertical="bottom" wrapText="0"/>
    </xf>
    <xf borderId="8" fillId="0" fontId="11" numFmtId="0" xfId="0" applyAlignment="1" applyBorder="1" applyFont="1">
      <alignment horizontal="center" readingOrder="0" shrinkToFit="0" vertical="bottom" wrapText="0"/>
    </xf>
    <xf borderId="1" fillId="2" fontId="13" numFmtId="0" xfId="0" applyAlignment="1" applyBorder="1" applyFont="1">
      <alignment horizontal="center" readingOrder="0" shrinkToFit="0" vertical="bottom" wrapText="0"/>
    </xf>
    <xf borderId="1" fillId="2" fontId="11" numFmtId="0" xfId="0" applyAlignment="1" applyBorder="1" applyFont="1">
      <alignment horizontal="center" readingOrder="0" shrinkToFit="0" vertical="bottom" wrapText="0"/>
    </xf>
    <xf borderId="8" fillId="2" fontId="13" numFmtId="0" xfId="0" applyAlignment="1" applyBorder="1" applyFont="1">
      <alignment horizontal="center" readingOrder="0" shrinkToFit="0" vertical="bottom" wrapText="0"/>
    </xf>
    <xf borderId="0" fillId="0" fontId="14" numFmtId="0" xfId="0" applyAlignment="1" applyFont="1">
      <alignment horizontal="right" readingOrder="0"/>
    </xf>
    <xf borderId="0" fillId="0" fontId="11" numFmtId="0" xfId="0" applyAlignment="1" applyFont="1">
      <alignment horizontal="left" vertical="bottom"/>
    </xf>
    <xf borderId="0" fillId="0" fontId="13" numFmtId="0" xfId="0" applyAlignment="1" applyFont="1">
      <alignment horizontal="left" readingOrder="0" vertical="bottom"/>
    </xf>
    <xf borderId="0" fillId="0" fontId="11" numFmtId="0" xfId="0" applyAlignment="1" applyFont="1">
      <alignment horizontal="left" readingOrder="0" vertical="bottom"/>
    </xf>
    <xf borderId="0" fillId="0" fontId="9" numFmtId="0" xfId="0" applyAlignment="1" applyFont="1">
      <alignment readingOrder="0" shrinkToFit="0" vertical="bottom" wrapText="0"/>
    </xf>
    <xf borderId="0" fillId="0" fontId="1" numFmtId="10" xfId="0" applyFont="1" applyNumberFormat="1"/>
    <xf borderId="0" fillId="0" fontId="15" numFmtId="0" xfId="0" applyAlignment="1" applyFont="1">
      <alignment horizontal="right" readingOrder="0"/>
    </xf>
    <xf borderId="0" fillId="0" fontId="1" numFmtId="164" xfId="0" applyAlignment="1" applyFont="1" applyNumberFormat="1">
      <alignment horizontal="center"/>
    </xf>
    <xf borderId="14" fillId="0" fontId="16" numFmtId="9" xfId="0" applyAlignment="1" applyBorder="1" applyFont="1" applyNumberFormat="1">
      <alignment horizontal="center" readingOrder="0" shrinkToFit="0" vertical="bottom" wrapText="0"/>
    </xf>
    <xf borderId="0" fillId="0" fontId="3" numFmtId="0" xfId="0" applyAlignment="1" applyFont="1">
      <alignment horizontal="right" readingOrder="0"/>
    </xf>
    <xf borderId="0" fillId="0" fontId="2" numFmtId="3" xfId="0" applyAlignment="1" applyFont="1" applyNumberFormat="1">
      <alignment horizontal="center"/>
    </xf>
    <xf borderId="0" fillId="0" fontId="2" numFmtId="3" xfId="0" applyFont="1" applyNumberFormat="1"/>
    <xf borderId="0" fillId="0" fontId="2" numFmtId="3" xfId="0" applyAlignment="1" applyFont="1" applyNumberFormat="1">
      <alignment horizontal="right"/>
    </xf>
    <xf borderId="0" fillId="0" fontId="14" numFmtId="3" xfId="0" applyAlignment="1" applyFont="1" applyNumberFormat="1">
      <alignment horizontal="right" readingOrder="0"/>
    </xf>
    <xf borderId="15" fillId="0" fontId="2" numFmtId="164" xfId="0" applyAlignment="1" applyBorder="1" applyFont="1" applyNumberFormat="1">
      <alignment horizontal="center" readingOrder="0" vertical="bottom"/>
    </xf>
    <xf borderId="0" fillId="0" fontId="1" numFmtId="3" xfId="0" applyFont="1" applyNumberFormat="1"/>
    <xf borderId="0" fillId="0" fontId="1" numFmtId="0" xfId="0" applyFont="1"/>
    <xf borderId="0" fillId="0" fontId="2" numFmtId="164" xfId="0" applyFont="1" applyNumberFormat="1"/>
    <xf borderId="0" fillId="0" fontId="17" numFmtId="0" xfId="0" applyAlignment="1" applyFont="1">
      <alignment horizontal="right" readingOrder="0"/>
    </xf>
    <xf borderId="0" fillId="0" fontId="2" numFmtId="164" xfId="0" applyAlignment="1" applyFont="1" applyNumberFormat="1">
      <alignment horizontal="center"/>
    </xf>
    <xf borderId="16" fillId="0" fontId="17" numFmtId="164" xfId="0" applyAlignment="1" applyBorder="1" applyFont="1" applyNumberFormat="1">
      <alignment horizontal="center"/>
    </xf>
    <xf borderId="15" fillId="0" fontId="2" numFmtId="164" xfId="0" applyAlignment="1" applyBorder="1" applyFont="1" applyNumberFormat="1">
      <alignment horizontal="center" vertical="bottom"/>
    </xf>
    <xf borderId="17" fillId="0" fontId="17" numFmtId="164" xfId="0" applyAlignment="1" applyBorder="1" applyFont="1" applyNumberFormat="1">
      <alignment horizontal="center"/>
    </xf>
    <xf borderId="0" fillId="0" fontId="1" numFmtId="164" xfId="0" applyFont="1" applyNumberFormat="1"/>
    <xf borderId="18" fillId="0" fontId="17" numFmtId="164" xfId="0" applyAlignment="1" applyBorder="1" applyFont="1" applyNumberFormat="1">
      <alignment horizontal="center"/>
    </xf>
    <xf borderId="11" fillId="0" fontId="1" numFmtId="164" xfId="0" applyAlignment="1" applyBorder="1" applyFont="1" applyNumberFormat="1">
      <alignment horizontal="right" readingOrder="0" shrinkToFit="0" wrapText="1"/>
    </xf>
    <xf borderId="15" fillId="0" fontId="14" numFmtId="164" xfId="0" applyAlignment="1" applyBorder="1" applyFont="1" applyNumberFormat="1">
      <alignment horizontal="center" vertical="bottom"/>
    </xf>
    <xf borderId="15" fillId="0" fontId="2" numFmtId="164" xfId="0" applyAlignment="1" applyBorder="1" applyFont="1" applyNumberFormat="1">
      <alignment horizontal="center" vertical="bottom"/>
    </xf>
    <xf borderId="12" fillId="0" fontId="1" numFmtId="164" xfId="0" applyAlignment="1" applyBorder="1" applyFont="1" applyNumberFormat="1">
      <alignment horizontal="center"/>
    </xf>
    <xf borderId="6" fillId="0" fontId="1" numFmtId="0" xfId="0" applyAlignment="1" applyBorder="1" applyFont="1">
      <alignment horizontal="right" readingOrder="0" shrinkToFit="0" wrapText="1"/>
    </xf>
    <xf borderId="19" fillId="0" fontId="1" numFmtId="9" xfId="0" applyAlignment="1" applyBorder="1" applyFont="1" applyNumberFormat="1">
      <alignment horizontal="center"/>
    </xf>
    <xf borderId="19" fillId="0" fontId="1" numFmtId="164" xfId="0" applyAlignment="1" applyBorder="1" applyFont="1" applyNumberFormat="1">
      <alignment horizontal="center"/>
    </xf>
    <xf borderId="0" fillId="0" fontId="15" numFmtId="3" xfId="0" applyAlignment="1" applyFont="1" applyNumberFormat="1">
      <alignment horizontal="right" readingOrder="0"/>
    </xf>
    <xf borderId="0" fillId="0" fontId="14" numFmtId="3" xfId="0" applyAlignment="1" applyFont="1" applyNumberFormat="1">
      <alignment horizontal="center" readingOrder="0"/>
    </xf>
    <xf borderId="20" fillId="0" fontId="15" numFmtId="164" xfId="0" applyAlignment="1" applyBorder="1" applyFont="1" applyNumberFormat="1">
      <alignment horizontal="center" readingOrder="0" shrinkToFit="0" vertical="bottom" wrapText="0"/>
    </xf>
    <xf borderId="0" fillId="0" fontId="18" numFmtId="0" xfId="0" applyAlignment="1" applyFont="1">
      <alignment horizontal="right" readingOrder="0"/>
    </xf>
    <xf borderId="21" fillId="0" fontId="15" numFmtId="164" xfId="0" applyAlignment="1" applyBorder="1" applyFont="1" applyNumberFormat="1">
      <alignment horizontal="center" readingOrder="0" shrinkToFit="0" vertical="bottom" wrapText="0"/>
    </xf>
    <xf borderId="0" fillId="0" fontId="2" numFmtId="37" xfId="0" applyAlignment="1" applyFont="1" applyNumberFormat="1">
      <alignment horizontal="center"/>
    </xf>
    <xf borderId="22" fillId="0" fontId="3" numFmtId="0" xfId="0" applyAlignment="1" applyBorder="1" applyFont="1">
      <alignment horizontal="right"/>
    </xf>
    <xf borderId="23" fillId="0" fontId="19" numFmtId="0" xfId="0" applyAlignment="1" applyBorder="1" applyFont="1">
      <alignment horizontal="center"/>
    </xf>
    <xf borderId="24" fillId="0" fontId="19" numFmtId="0" xfId="0" applyAlignment="1" applyBorder="1" applyFont="1">
      <alignment horizontal="center"/>
    </xf>
    <xf borderId="24" fillId="0" fontId="19" numFmtId="37" xfId="0" applyAlignment="1" applyBorder="1" applyFont="1" applyNumberFormat="1">
      <alignment horizontal="center"/>
    </xf>
    <xf borderId="25" fillId="0" fontId="3" numFmtId="0" xfId="0" applyAlignment="1" applyBorder="1" applyFont="1">
      <alignment horizontal="center"/>
    </xf>
    <xf borderId="22" fillId="0" fontId="3" numFmtId="0" xfId="0" applyBorder="1" applyFont="1"/>
    <xf borderId="0" fillId="0" fontId="19" numFmtId="0" xfId="0" applyAlignment="1" applyFont="1">
      <alignment horizontal="center"/>
    </xf>
    <xf borderId="0" fillId="0" fontId="19" numFmtId="37" xfId="0" applyAlignment="1" applyFont="1" applyNumberFormat="1">
      <alignment horizontal="center"/>
    </xf>
    <xf borderId="23" fillId="0" fontId="3" numFmtId="0" xfId="0" applyAlignment="1" applyBorder="1" applyFont="1">
      <alignment horizontal="right"/>
    </xf>
    <xf borderId="24" fillId="0" fontId="3" numFmtId="0" xfId="0" applyBorder="1" applyFont="1"/>
    <xf borderId="24" fillId="0" fontId="3" numFmtId="0" xfId="0" applyAlignment="1" applyBorder="1" applyFont="1">
      <alignment horizontal="center"/>
    </xf>
    <xf borderId="24" fillId="0" fontId="3" numFmtId="37" xfId="0" applyAlignment="1" applyBorder="1" applyFont="1" applyNumberFormat="1">
      <alignment horizontal="center"/>
    </xf>
    <xf borderId="0" fillId="0" fontId="2" numFmtId="0" xfId="0" applyFont="1"/>
    <xf borderId="11" fillId="0" fontId="20" numFmtId="0" xfId="0" applyAlignment="1" applyBorder="1" applyFont="1">
      <alignment horizontal="right" readingOrder="0" shrinkToFit="0" wrapText="1"/>
    </xf>
    <xf borderId="1" fillId="0" fontId="7" numFmtId="0" xfId="0" applyAlignment="1" applyBorder="1" applyFont="1">
      <alignment horizontal="right" readingOrder="0" shrinkToFit="0" wrapText="1"/>
    </xf>
    <xf borderId="16" fillId="0" fontId="17" numFmtId="164" xfId="0" applyAlignment="1" applyBorder="1" applyFont="1" applyNumberFormat="1">
      <alignment horizontal="center"/>
    </xf>
    <xf borderId="17" fillId="0" fontId="17" numFmtId="164" xfId="0" applyAlignment="1" applyBorder="1" applyFont="1" applyNumberFormat="1">
      <alignment horizontal="center"/>
    </xf>
    <xf borderId="0" fillId="0" fontId="1" numFmtId="0" xfId="0" applyAlignment="1" applyFont="1">
      <alignment horizontal="right" readingOrder="0" shrinkToFit="0" wrapText="1"/>
    </xf>
    <xf borderId="0" fillId="0" fontId="21" numFmtId="0" xfId="0" applyAlignment="1" applyFont="1">
      <alignment horizontal="right" readingOrder="0" shrinkToFit="0" vertical="bottom" wrapText="0"/>
    </xf>
    <xf borderId="0" fillId="0" fontId="22" numFmtId="0" xfId="0" applyAlignment="1" applyFont="1">
      <alignment horizontal="right" readingOrder="0" shrinkToFit="0" vertical="bottom" wrapText="0"/>
    </xf>
    <xf borderId="18" fillId="0" fontId="17" numFmtId="164" xfId="0" applyAlignment="1" applyBorder="1" applyFont="1" applyNumberFormat="1">
      <alignment horizontal="center"/>
    </xf>
    <xf borderId="7" fillId="0" fontId="1" numFmtId="164" xfId="0" applyAlignment="1" applyBorder="1" applyFont="1" applyNumberFormat="1">
      <alignment horizontal="center"/>
    </xf>
    <xf borderId="12" fillId="0" fontId="1" numFmtId="9" xfId="0" applyAlignment="1" applyBorder="1" applyFont="1" applyNumberFormat="1">
      <alignment horizontal="center"/>
    </xf>
    <xf borderId="0" fillId="0" fontId="15" numFmtId="164" xfId="0" applyAlignment="1" applyFont="1" applyNumberFormat="1">
      <alignment horizontal="center"/>
    </xf>
    <xf borderId="0" fillId="0" fontId="15" numFmtId="165" xfId="0" applyAlignment="1" applyFont="1" applyNumberFormat="1">
      <alignment horizontal="center" readingOrder="0"/>
    </xf>
    <xf borderId="0" fillId="0" fontId="2" numFmtId="166" xfId="0" applyAlignment="1" applyFont="1" applyNumberFormat="1">
      <alignment horizontal="center"/>
    </xf>
    <xf borderId="0" fillId="0" fontId="14" numFmtId="165" xfId="0" applyAlignment="1" applyFont="1" applyNumberFormat="1">
      <alignment horizontal="center" readingOrder="0"/>
    </xf>
    <xf borderId="0" fillId="0" fontId="2" numFmtId="167" xfId="0" applyAlignment="1" applyFont="1" applyNumberFormat="1">
      <alignment horizontal="center"/>
    </xf>
    <xf borderId="0" fillId="0" fontId="14" numFmtId="9" xfId="0" applyAlignment="1" applyFont="1" applyNumberFormat="1">
      <alignment horizontal="center" readingOrder="0"/>
    </xf>
    <xf borderId="0" fillId="0" fontId="2" numFmtId="165" xfId="0" applyAlignment="1" applyFont="1" applyNumberFormat="1">
      <alignment horizontal="center"/>
    </xf>
    <xf borderId="0" fillId="0" fontId="14" numFmtId="0" xfId="0" applyAlignment="1" applyFont="1">
      <alignment readingOrder="0"/>
    </xf>
    <xf borderId="24" fillId="0" fontId="3" numFmtId="2" xfId="0" applyAlignment="1" applyBorder="1" applyFont="1" applyNumberFormat="1">
      <alignment horizontal="center"/>
    </xf>
    <xf borderId="0" fillId="0" fontId="14" numFmtId="0" xfId="0" applyAlignment="1" applyFont="1">
      <alignment horizontal="right" readingOrder="0" shrinkToFit="0" vertical="bottom" wrapText="0"/>
    </xf>
    <xf borderId="0" fillId="0" fontId="14" numFmtId="3" xfId="0" applyAlignment="1" applyFont="1" applyNumberFormat="1">
      <alignment horizontal="center" readingOrder="0" shrinkToFit="0" vertical="bottom" wrapText="0"/>
    </xf>
    <xf borderId="0" fillId="0" fontId="23" numFmtId="0" xfId="0" applyAlignment="1" applyFont="1">
      <alignment readingOrder="0"/>
    </xf>
    <xf borderId="0" fillId="0" fontId="4" numFmtId="0" xfId="0" applyAlignment="1" applyFont="1">
      <alignment horizontal="right" readingOrder="0" shrinkToFit="0" vertical="bottom" wrapText="0"/>
    </xf>
    <xf borderId="0" fillId="0" fontId="4" numFmtId="3" xfId="0" applyAlignment="1" applyFont="1" applyNumberFormat="1">
      <alignment horizontal="center" readingOrder="0" shrinkToFit="0" vertical="bottom" wrapText="0"/>
    </xf>
    <xf borderId="26" fillId="0" fontId="16" numFmtId="9" xfId="0" applyAlignment="1" applyBorder="1" applyFont="1" applyNumberFormat="1">
      <alignment horizontal="center" readingOrder="0" shrinkToFit="0" vertical="bottom" wrapText="0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/>
    </xf>
    <xf borderId="0" fillId="0" fontId="2" numFmtId="9" xfId="0" applyAlignment="1" applyFont="1" applyNumberFormat="1">
      <alignment horizontal="left"/>
    </xf>
    <xf borderId="0" fillId="0" fontId="2" numFmtId="164" xfId="0" applyAlignment="1" applyFont="1" applyNumberFormat="1">
      <alignment horizontal="right"/>
    </xf>
    <xf borderId="0" fillId="0" fontId="2" numFmtId="164" xfId="0" applyAlignment="1" applyFont="1" applyNumberFormat="1">
      <alignment horizontal="left"/>
    </xf>
    <xf borderId="0" fillId="0" fontId="3" numFmtId="164" xfId="0" applyFont="1" applyNumberFormat="1"/>
    <xf borderId="0" fillId="0" fontId="3" numFmtId="164" xfId="0" applyAlignment="1" applyFont="1" applyNumberFormat="1">
      <alignment horizontal="right"/>
    </xf>
    <xf borderId="0" fillId="0" fontId="3" numFmtId="164" xfId="0" applyAlignment="1" applyFont="1" applyNumberFormat="1">
      <alignment horizontal="center"/>
    </xf>
    <xf borderId="0" fillId="0" fontId="3" numFmtId="164" xfId="0" applyAlignment="1" applyFont="1" applyNumberFormat="1">
      <alignment horizontal="left"/>
    </xf>
    <xf borderId="0" fillId="0" fontId="2" numFmtId="0" xfId="0" applyFon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 readingOrder="0"/>
    </xf>
    <xf borderId="0" fillId="0" fontId="2" numFmtId="10" xfId="0" applyAlignment="1" applyFont="1" applyNumberFormat="1">
      <alignment horizontal="center" readingOrder="0"/>
    </xf>
    <xf borderId="0" fillId="0" fontId="2" numFmtId="0" xfId="0" applyAlignment="1" applyFont="1">
      <alignment readingOrder="0"/>
    </xf>
    <xf borderId="0" fillId="0" fontId="24" numFmtId="0" xfId="0" applyAlignment="1" applyFont="1">
      <alignment readingOrder="0"/>
    </xf>
    <xf borderId="0" fillId="0" fontId="2" numFmtId="9" xfId="0" applyAlignment="1" applyFont="1" applyNumberForma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1" numFmtId="9" xfId="0" applyAlignment="1" applyFont="1" applyNumberFormat="1">
      <alignment readingOrder="0"/>
    </xf>
    <xf borderId="0" fillId="0" fontId="1" numFmtId="0" xfId="0" applyAlignment="1" applyFont="1">
      <alignment readingOrder="0"/>
    </xf>
    <xf borderId="27" fillId="0" fontId="14" numFmtId="168" xfId="0" applyAlignment="1" applyBorder="1" applyFont="1" applyNumberFormat="1">
      <alignment horizontal="center" readingOrder="0" vertical="bottom"/>
    </xf>
    <xf borderId="27" fillId="0" fontId="14" numFmtId="0" xfId="0" applyAlignment="1" applyBorder="1" applyFont="1">
      <alignment horizontal="center" readingOrder="0" vertical="bottom"/>
    </xf>
    <xf borderId="27" fillId="0" fontId="14" numFmtId="2" xfId="0" applyAlignment="1" applyBorder="1" applyFont="1" applyNumberFormat="1">
      <alignment horizontal="center" readingOrder="0" vertical="bottom"/>
    </xf>
    <xf borderId="0" fillId="0" fontId="3" numFmtId="3" xfId="0" applyAlignment="1" applyFont="1" applyNumberFormat="1">
      <alignment horizontal="center"/>
    </xf>
    <xf borderId="0" fillId="0" fontId="25" numFmtId="0" xfId="0" applyAlignment="1" applyFont="1">
      <alignment readingOrder="0"/>
    </xf>
    <xf borderId="0" fillId="0" fontId="26" numFmtId="0" xfId="0" applyAlignment="1" applyFont="1">
      <alignment horizontal="left"/>
    </xf>
    <xf borderId="0" fillId="0" fontId="27" numFmtId="0" xfId="0" applyAlignment="1" applyFont="1">
      <alignment readingOrder="0"/>
    </xf>
    <xf borderId="0" fillId="0" fontId="3" numFmtId="10" xfId="0" applyAlignment="1" applyFont="1" applyNumberFormat="1">
      <alignment horizontal="center"/>
    </xf>
    <xf borderId="0" fillId="0" fontId="14" numFmtId="0" xfId="0" applyAlignment="1" applyFont="1">
      <alignment horizontal="center" readingOrder="0"/>
    </xf>
    <xf borderId="0" fillId="0" fontId="3" numFmtId="9" xfId="0" applyFont="1" applyNumberFormat="1"/>
    <xf borderId="0" fillId="0" fontId="3" numFmtId="9" xfId="0" applyAlignment="1" applyFont="1" applyNumberFormat="1">
      <alignment horizontal="right"/>
    </xf>
    <xf borderId="0" fillId="0" fontId="3" numFmtId="9" xfId="0" applyAlignment="1" applyFont="1" applyNumberFormat="1">
      <alignment horizontal="center"/>
    </xf>
    <xf borderId="10" fillId="0" fontId="28" numFmtId="0" xfId="0" applyAlignment="1" applyBorder="1" applyFont="1">
      <alignment readingOrder="0" vertical="bottom"/>
    </xf>
    <xf borderId="9" fillId="0" fontId="28" numFmtId="0" xfId="0" applyAlignment="1" applyBorder="1" applyFont="1">
      <alignment readingOrder="0" vertical="bottom"/>
    </xf>
    <xf borderId="3" fillId="0" fontId="1" numFmtId="0" xfId="0" applyAlignment="1" applyBorder="1" applyFont="1">
      <alignment vertical="bottom"/>
    </xf>
    <xf borderId="3" fillId="0" fontId="7" numFmtId="0" xfId="0" applyAlignment="1" applyBorder="1" applyFont="1">
      <alignment horizontal="right" readingOrder="0" vertical="bottom"/>
    </xf>
    <xf borderId="0" fillId="0" fontId="7" numFmtId="0" xfId="0" applyAlignment="1" applyFont="1">
      <alignment readingOrder="0"/>
    </xf>
    <xf borderId="13" fillId="0" fontId="6" numFmtId="0" xfId="0" applyBorder="1" applyFont="1"/>
    <xf borderId="0" fillId="3" fontId="1" numFmtId="0" xfId="0" applyAlignment="1" applyFill="1" applyFont="1">
      <alignment vertical="bottom"/>
    </xf>
    <xf borderId="13" fillId="3" fontId="1" numFmtId="0" xfId="0" applyAlignment="1" applyBorder="1" applyFont="1">
      <alignment vertical="bottom"/>
    </xf>
    <xf borderId="13" fillId="3" fontId="29" numFmtId="0" xfId="0" applyAlignment="1" applyBorder="1" applyFont="1">
      <alignment horizontal="right" readingOrder="0" vertical="bottom"/>
    </xf>
    <xf borderId="0" fillId="3" fontId="29" numFmtId="0" xfId="0" applyAlignment="1" applyFont="1">
      <alignment horizontal="right" readingOrder="0" vertical="bottom"/>
    </xf>
    <xf borderId="13" fillId="0" fontId="30" numFmtId="0" xfId="0" applyAlignment="1" applyBorder="1" applyFont="1">
      <alignment readingOrder="0" vertical="bottom"/>
    </xf>
    <xf borderId="0" fillId="0" fontId="30" numFmtId="0" xfId="0" applyAlignment="1" applyFont="1">
      <alignment readingOrder="0" vertical="bottom"/>
    </xf>
    <xf borderId="8" fillId="0" fontId="1" numFmtId="0" xfId="0" applyAlignment="1" applyBorder="1" applyFont="1">
      <alignment vertical="bottom"/>
    </xf>
    <xf borderId="28" fillId="0" fontId="1" numFmtId="0" xfId="0" applyAlignment="1" applyBorder="1" applyFont="1">
      <alignment vertical="bottom"/>
    </xf>
    <xf borderId="28" fillId="3" fontId="1" numFmtId="0" xfId="0" applyAlignment="1" applyBorder="1" applyFont="1">
      <alignment vertical="bottom"/>
    </xf>
    <xf borderId="8" fillId="3" fontId="1" numFmtId="0" xfId="0" applyAlignment="1" applyBorder="1" applyFont="1">
      <alignment vertical="bottom"/>
    </xf>
    <xf borderId="8" fillId="0" fontId="6" numFmtId="0" xfId="0" applyBorder="1" applyFont="1"/>
    <xf borderId="28" fillId="0" fontId="6" numFmtId="0" xfId="0" applyBorder="1" applyFont="1"/>
    <xf borderId="28" fillId="4" fontId="31" numFmtId="0" xfId="0" applyAlignment="1" applyBorder="1" applyFill="1" applyFont="1">
      <alignment readingOrder="0" vertical="bottom"/>
    </xf>
    <xf borderId="8" fillId="4" fontId="1" numFmtId="0" xfId="0" applyAlignment="1" applyBorder="1" applyFont="1">
      <alignment vertical="bottom"/>
    </xf>
    <xf borderId="28" fillId="4" fontId="1" numFmtId="0" xfId="0" applyAlignment="1" applyBorder="1" applyFont="1">
      <alignment vertical="bottom"/>
    </xf>
    <xf borderId="8" fillId="5" fontId="32" numFmtId="0" xfId="0" applyAlignment="1" applyBorder="1" applyFill="1" applyFont="1">
      <alignment readingOrder="0" vertical="bottom"/>
    </xf>
    <xf borderId="28" fillId="3" fontId="33" numFmtId="0" xfId="0" applyAlignment="1" applyBorder="1" applyFont="1">
      <alignment readingOrder="0" vertical="bottom"/>
    </xf>
    <xf borderId="8" fillId="3" fontId="33" numFmtId="0" xfId="0" applyAlignment="1" applyBorder="1" applyFont="1">
      <alignment readingOrder="0" vertical="bottom"/>
    </xf>
    <xf borderId="28" fillId="6" fontId="33" numFmtId="3" xfId="0" applyAlignment="1" applyBorder="1" applyFill="1" applyFont="1" applyNumberFormat="1">
      <alignment horizontal="right" readingOrder="0" vertical="bottom"/>
    </xf>
    <xf borderId="8" fillId="6" fontId="33" numFmtId="3" xfId="0" applyAlignment="1" applyBorder="1" applyFont="1" applyNumberFormat="1">
      <alignment horizontal="right" readingOrder="0" vertical="bottom"/>
    </xf>
    <xf borderId="8" fillId="7" fontId="33" numFmtId="9" xfId="0" applyAlignment="1" applyBorder="1" applyFill="1" applyFont="1" applyNumberFormat="1">
      <alignment horizontal="right" readingOrder="0" vertical="bottom"/>
    </xf>
    <xf borderId="28" fillId="6" fontId="33" numFmtId="0" xfId="0" applyAlignment="1" applyBorder="1" applyFont="1">
      <alignment horizontal="right" readingOrder="0" vertical="bottom"/>
    </xf>
    <xf borderId="8" fillId="6" fontId="33" numFmtId="0" xfId="0" applyAlignment="1" applyBorder="1" applyFont="1">
      <alignment horizontal="right" readingOrder="0" vertical="bottom"/>
    </xf>
    <xf borderId="28" fillId="7" fontId="33" numFmtId="9" xfId="0" applyAlignment="1" applyBorder="1" applyFont="1" applyNumberFormat="1">
      <alignment horizontal="right" readingOrder="0" vertical="bottom"/>
    </xf>
    <xf borderId="8" fillId="5" fontId="1" numFmtId="0" xfId="0" applyAlignment="1" applyBorder="1" applyFont="1">
      <alignment vertical="bottom"/>
    </xf>
    <xf borderId="8" fillId="7" fontId="33" numFmtId="0" xfId="0" applyAlignment="1" applyBorder="1" applyFont="1">
      <alignment horizontal="right" readingOrder="0" vertical="bottom"/>
    </xf>
    <xf borderId="28" fillId="7" fontId="33" numFmtId="0" xfId="0" applyAlignment="1" applyBorder="1" applyFont="1">
      <alignment horizontal="right" readingOrder="0" vertical="bottom"/>
    </xf>
    <xf borderId="0" fillId="0" fontId="2" numFmtId="0" xfId="0" applyAlignment="1" applyFont="1">
      <alignment horizontal="center" shrinkToFit="0" wrapText="1"/>
    </xf>
    <xf borderId="0" fillId="0" fontId="1" numFmtId="0" xfId="0" applyAlignment="1" applyFont="1">
      <alignment shrinkToFit="0" wrapText="1"/>
    </xf>
    <xf borderId="13" fillId="5" fontId="32" numFmtId="0" xfId="0" applyAlignment="1" applyBorder="1" applyFont="1">
      <alignment readingOrder="0" vertical="bottom"/>
    </xf>
    <xf borderId="0" fillId="3" fontId="33" numFmtId="0" xfId="0" applyAlignment="1" applyFont="1">
      <alignment readingOrder="0" vertical="bottom"/>
    </xf>
    <xf borderId="23" fillId="0" fontId="3" numFmtId="0" xfId="0" applyAlignment="1" applyBorder="1" applyFont="1">
      <alignment horizontal="center" readingOrder="0"/>
    </xf>
    <xf borderId="13" fillId="3" fontId="33" numFmtId="0" xfId="0" applyAlignment="1" applyBorder="1" applyFont="1">
      <alignment readingOrder="0" vertical="bottom"/>
    </xf>
    <xf borderId="22" fillId="0" fontId="3" numFmtId="0" xfId="0" applyAlignment="1" applyBorder="1" applyFont="1">
      <alignment horizontal="center" shrinkToFit="0" wrapText="1"/>
    </xf>
    <xf borderId="0" fillId="6" fontId="33" numFmtId="3" xfId="0" applyAlignment="1" applyFont="1" applyNumberFormat="1">
      <alignment horizontal="right" readingOrder="0" vertical="bottom"/>
    </xf>
    <xf borderId="13" fillId="6" fontId="33" numFmtId="3" xfId="0" applyAlignment="1" applyBorder="1" applyFont="1" applyNumberFormat="1">
      <alignment horizontal="right" readingOrder="0" vertical="bottom"/>
    </xf>
    <xf borderId="13" fillId="7" fontId="33" numFmtId="9" xfId="0" applyAlignment="1" applyBorder="1" applyFont="1" applyNumberFormat="1">
      <alignment horizontal="right" readingOrder="0" vertical="bottom"/>
    </xf>
    <xf borderId="0" fillId="6" fontId="33" numFmtId="0" xfId="0" applyAlignment="1" applyFont="1">
      <alignment horizontal="right" readingOrder="0" vertical="bottom"/>
    </xf>
    <xf borderId="13" fillId="6" fontId="33" numFmtId="0" xfId="0" applyAlignment="1" applyBorder="1" applyFont="1">
      <alignment horizontal="right" readingOrder="0" vertical="bottom"/>
    </xf>
    <xf borderId="0" fillId="0" fontId="34" numFmtId="0" xfId="0" applyAlignment="1" applyFont="1">
      <alignment horizontal="center" shrinkToFit="0" wrapText="1"/>
    </xf>
    <xf borderId="0" fillId="7" fontId="33" numFmtId="9" xfId="0" applyAlignment="1" applyFont="1" applyNumberFormat="1">
      <alignment horizontal="right" readingOrder="0" vertical="bottom"/>
    </xf>
    <xf borderId="0" fillId="0" fontId="35" numFmtId="0" xfId="0" applyAlignment="1" applyFont="1">
      <alignment shrinkToFit="0" wrapText="1"/>
    </xf>
    <xf borderId="13" fillId="5" fontId="1" numFmtId="0" xfId="0" applyAlignment="1" applyBorder="1" applyFont="1">
      <alignment vertical="bottom"/>
    </xf>
    <xf borderId="0" fillId="0" fontId="36" numFmtId="0" xfId="0" applyFont="1"/>
    <xf borderId="28" fillId="6" fontId="1" numFmtId="0" xfId="0" applyAlignment="1" applyBorder="1" applyFont="1">
      <alignment vertical="bottom"/>
    </xf>
    <xf borderId="8" fillId="6" fontId="1" numFmtId="0" xfId="0" applyAlignment="1" applyBorder="1" applyFont="1">
      <alignment vertical="bottom"/>
    </xf>
    <xf borderId="8" fillId="7" fontId="1" numFmtId="0" xfId="0" applyAlignment="1" applyBorder="1" applyFont="1">
      <alignment vertical="bottom"/>
    </xf>
    <xf borderId="28" fillId="7" fontId="1" numFmtId="0" xfId="0" applyAlignment="1" applyBorder="1" applyFont="1">
      <alignment vertical="bottom"/>
    </xf>
    <xf borderId="8" fillId="4" fontId="31" numFmtId="0" xfId="0" applyAlignment="1" applyBorder="1" applyFont="1">
      <alignment readingOrder="0" vertical="bottom"/>
    </xf>
    <xf borderId="0" fillId="0" fontId="37" numFmtId="0" xfId="0" applyAlignment="1" applyFont="1">
      <alignment readingOrder="0" vertical="bottom"/>
    </xf>
    <xf borderId="0" fillId="0" fontId="37" numFmtId="3" xfId="0" applyAlignment="1" applyFont="1" applyNumberFormat="1">
      <alignment horizontal="right" readingOrder="0" vertical="bottom"/>
    </xf>
    <xf borderId="0" fillId="0" fontId="37" numFmtId="9" xfId="0" applyAlignment="1" applyFont="1" applyNumberFormat="1">
      <alignment horizontal="right" readingOrder="0" vertical="bottom"/>
    </xf>
    <xf borderId="0" fillId="0" fontId="37" numFmtId="0" xfId="0" applyAlignment="1" applyFont="1">
      <alignment horizontal="right" readingOrder="0" vertical="bottom"/>
    </xf>
    <xf borderId="0" fillId="0" fontId="38" numFmtId="0" xfId="0" applyAlignment="1" applyFont="1">
      <alignment vertical="bottom"/>
    </xf>
    <xf borderId="0" fillId="0" fontId="39" numFmtId="0" xfId="0" applyAlignment="1" applyFont="1">
      <alignment readingOrder="0" vertical="bottom"/>
    </xf>
    <xf borderId="0" fillId="0" fontId="39" numFmtId="3" xfId="0" applyAlignment="1" applyFont="1" applyNumberFormat="1">
      <alignment horizontal="right" readingOrder="0" vertical="bottom"/>
    </xf>
    <xf borderId="0" fillId="0" fontId="39" numFmtId="9" xfId="0" applyAlignment="1" applyFont="1" applyNumberFormat="1">
      <alignment horizontal="right" readingOrder="0" vertical="bottom"/>
    </xf>
    <xf borderId="0" fillId="0" fontId="39" numFmtId="0" xfId="0" applyAlignment="1" applyFont="1">
      <alignment horizontal="right" readingOrder="0" vertical="bottom"/>
    </xf>
    <xf borderId="0" fillId="0" fontId="40" numFmtId="0" xfId="0" applyAlignment="1" applyFont="1">
      <alignment horizontal="center" readingOrder="0" shrinkToFit="0" wrapText="1"/>
    </xf>
    <xf borderId="0" fillId="0" fontId="41" numFmtId="0" xfId="0" applyAlignment="1" applyFont="1">
      <alignment readingOrder="0" shrinkToFit="0" wrapText="1"/>
    </xf>
    <xf borderId="0" fillId="0" fontId="3" numFmtId="169" xfId="0" applyAlignment="1" applyFont="1" applyNumberFormat="1">
      <alignment horizontal="center"/>
    </xf>
    <xf borderId="0" fillId="0" fontId="4" numFmtId="0" xfId="0" applyAlignment="1" applyFont="1">
      <alignment horizontal="center" readingOrder="0" shrinkToFit="0" wrapText="1"/>
    </xf>
    <xf borderId="0" fillId="0" fontId="7" numFmtId="0" xfId="0" applyAlignment="1" applyFont="1">
      <alignment shrinkToFit="0" wrapText="1"/>
    </xf>
    <xf borderId="0" fillId="0" fontId="42" numFmtId="0" xfId="0" applyAlignment="1" applyFont="1">
      <alignment readingOrder="0" shrinkToFit="0" vertical="bottom" wrapText="0"/>
    </xf>
    <xf borderId="0" fillId="0" fontId="14" numFmtId="0" xfId="0" applyAlignment="1" applyFont="1">
      <alignment horizontal="center" readingOrder="0" shrinkToFit="0" wrapText="1"/>
    </xf>
    <xf borderId="0" fillId="0" fontId="22" numFmtId="0" xfId="0" applyAlignment="1" applyFont="1">
      <alignment horizontal="center" shrinkToFit="0" vertical="bottom" wrapText="0"/>
    </xf>
    <xf borderId="0" fillId="0" fontId="22" numFmtId="0" xfId="0" applyAlignment="1" applyFont="1">
      <alignment shrinkToFit="0" vertical="bottom" wrapText="0"/>
    </xf>
    <xf borderId="0" fillId="0" fontId="21" numFmtId="0" xfId="0" applyAlignment="1" applyFont="1">
      <alignment horizontal="left" readingOrder="0" shrinkToFit="0" vertical="bottom" wrapText="0"/>
    </xf>
    <xf borderId="0" fillId="0" fontId="3" numFmtId="165" xfId="0" applyAlignment="1" applyFont="1" applyNumberFormat="1">
      <alignment horizontal="center"/>
    </xf>
    <xf borderId="1" fillId="0" fontId="22" numFmtId="0" xfId="0" applyAlignment="1" applyBorder="1" applyFont="1">
      <alignment readingOrder="0" shrinkToFit="0" vertical="bottom" wrapText="0"/>
    </xf>
    <xf borderId="0" fillId="0" fontId="3" numFmtId="0" xfId="0" applyAlignment="1" applyFont="1">
      <alignment shrinkToFit="0" wrapText="1"/>
    </xf>
    <xf borderId="3" fillId="0" fontId="22" numFmtId="0" xfId="0" applyAlignment="1" applyBorder="1" applyFont="1">
      <alignment horizontal="center" readingOrder="0" shrinkToFit="0" vertical="bottom" wrapText="0"/>
    </xf>
    <xf borderId="1" fillId="0" fontId="22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center" shrinkToFit="0" wrapText="1"/>
    </xf>
    <xf borderId="4" fillId="0" fontId="22" numFmtId="0" xfId="0" applyAlignment="1" applyBorder="1" applyFont="1">
      <alignment horizontal="center" readingOrder="0" shrinkToFit="0" vertical="bottom" wrapText="0"/>
    </xf>
    <xf borderId="0" fillId="0" fontId="22" numFmtId="0" xfId="0" applyAlignment="1" applyFont="1">
      <alignment readingOrder="0" shrinkToFit="0" vertical="bottom" wrapText="0"/>
    </xf>
    <xf borderId="6" fillId="0" fontId="22" numFmtId="0" xfId="0" applyAlignment="1" applyBorder="1" applyFont="1">
      <alignment readingOrder="0" shrinkToFit="0" vertical="bottom" wrapText="0"/>
    </xf>
    <xf borderId="28" fillId="0" fontId="22" numFmtId="0" xfId="0" applyAlignment="1" applyBorder="1" applyFont="1">
      <alignment horizontal="center" readingOrder="0" shrinkToFit="0" vertical="bottom" wrapText="0"/>
    </xf>
    <xf borderId="6" fillId="0" fontId="22" numFmtId="0" xfId="0" applyAlignment="1" applyBorder="1" applyFont="1">
      <alignment horizontal="center" readingOrder="0" shrinkToFit="0" vertical="bottom" wrapText="0"/>
    </xf>
    <xf borderId="8" fillId="0" fontId="22" numFmtId="9" xfId="0" applyAlignment="1" applyBorder="1" applyFont="1" applyNumberFormat="1">
      <alignment horizontal="center" readingOrder="0" shrinkToFit="0" vertical="bottom" wrapText="0"/>
    </xf>
    <xf borderId="23" fillId="0" fontId="3" numFmtId="0" xfId="0" applyAlignment="1" applyBorder="1" applyFont="1">
      <alignment horizontal="center"/>
    </xf>
    <xf borderId="8" fillId="0" fontId="22" numFmtId="0" xfId="0" applyAlignment="1" applyBorder="1" applyFont="1">
      <alignment horizontal="center" readingOrder="0" shrinkToFit="0" vertical="bottom" wrapText="0"/>
    </xf>
    <xf borderId="8" fillId="0" fontId="22" numFmtId="3" xfId="0" applyAlignment="1" applyBorder="1" applyFont="1" applyNumberFormat="1">
      <alignment horizontal="center" readingOrder="0" shrinkToFit="0" vertical="bottom" wrapText="0"/>
    </xf>
    <xf borderId="1" fillId="0" fontId="22" numFmtId="3" xfId="0" applyAlignment="1" applyBorder="1" applyFont="1" applyNumberFormat="1">
      <alignment horizontal="center" readingOrder="0" shrinkToFit="0" vertical="bottom" wrapText="0"/>
    </xf>
    <xf borderId="1" fillId="0" fontId="22" numFmtId="0" xfId="0" applyAlignment="1" applyBorder="1" applyFont="1">
      <alignment horizontal="center" shrinkToFit="0" vertical="bottom" wrapText="0"/>
    </xf>
    <xf borderId="0" fillId="0" fontId="2" numFmtId="170" xfId="0" applyAlignment="1" applyFont="1" applyNumberFormat="1">
      <alignment horizontal="center"/>
    </xf>
    <xf borderId="0" fillId="0" fontId="2" numFmtId="171" xfId="0" applyAlignment="1" applyFont="1" applyNumberFormat="1">
      <alignment horizontal="center"/>
    </xf>
    <xf borderId="0" fillId="0" fontId="2" numFmtId="0" xfId="0" applyAlignment="1" applyFont="1">
      <alignment vertical="center"/>
    </xf>
    <xf borderId="1" fillId="0" fontId="22" numFmtId="9" xfId="0" applyAlignment="1" applyBorder="1" applyFont="1" applyNumberFormat="1">
      <alignment horizontal="center" readingOrder="0" shrinkToFit="0" vertical="bottom" wrapText="0"/>
    </xf>
    <xf borderId="11" fillId="0" fontId="22" numFmtId="0" xfId="0" applyAlignment="1" applyBorder="1" applyFont="1">
      <alignment readingOrder="0" shrinkToFit="0" vertical="bottom" wrapText="0"/>
    </xf>
    <xf borderId="0" fillId="0" fontId="22" numFmtId="0" xfId="0" applyAlignment="1" applyFont="1">
      <alignment horizontal="center" readingOrder="0" shrinkToFit="0" vertical="bottom" wrapText="0"/>
    </xf>
    <xf borderId="5" fillId="0" fontId="22" numFmtId="0" xfId="0" applyAlignment="1" applyBorder="1" applyFont="1">
      <alignment readingOrder="0" shrinkToFit="0" vertical="bottom" wrapText="0"/>
    </xf>
    <xf borderId="9" fillId="0" fontId="22" numFmtId="0" xfId="0" applyAlignment="1" applyBorder="1" applyFont="1">
      <alignment horizontal="center" readingOrder="0" shrinkToFit="0" vertical="bottom" wrapText="0"/>
    </xf>
    <xf borderId="8" fillId="0" fontId="22" numFmtId="0" xfId="0" applyAlignment="1" applyBorder="1" applyFont="1">
      <alignment horizontal="center" shrinkToFit="0" vertical="bottom" wrapText="0"/>
    </xf>
    <xf borderId="6" fillId="0" fontId="22" numFmtId="0" xfId="0" applyAlignment="1" applyBorder="1" applyFont="1">
      <alignment horizontal="center" shrinkToFit="0" vertical="bottom" wrapText="0"/>
    </xf>
    <xf borderId="16" fillId="0" fontId="15" numFmtId="9" xfId="0" applyAlignment="1" applyBorder="1" applyFont="1" applyNumberFormat="1">
      <alignment horizontal="center"/>
    </xf>
    <xf borderId="17" fillId="0" fontId="15" numFmtId="9" xfId="0" applyAlignment="1" applyBorder="1" applyFont="1" applyNumberFormat="1">
      <alignment horizontal="center"/>
    </xf>
    <xf borderId="0" fillId="0" fontId="2" numFmtId="0" xfId="0" applyAlignment="1" applyFont="1">
      <alignment shrinkToFit="0" wrapText="1"/>
    </xf>
    <xf borderId="0" fillId="0" fontId="14" numFmtId="0" xfId="0" applyAlignment="1" applyFont="1">
      <alignment readingOrder="0" shrinkToFit="0" wrapText="1"/>
    </xf>
    <xf borderId="16" fillId="0" fontId="15" numFmtId="164" xfId="0" applyAlignment="1" applyBorder="1" applyFont="1" applyNumberFormat="1">
      <alignment horizontal="center"/>
    </xf>
    <xf borderId="17" fillId="0" fontId="15" numFmtId="164" xfId="0" applyAlignment="1" applyBorder="1" applyFont="1" applyNumberFormat="1">
      <alignment horizontal="center"/>
    </xf>
    <xf borderId="18" fillId="0" fontId="15" numFmtId="164" xfId="0" applyAlignment="1" applyBorder="1" applyFont="1" applyNumberFormat="1">
      <alignment horizontal="center"/>
    </xf>
    <xf borderId="16" fillId="0" fontId="43" numFmtId="164" xfId="0" applyAlignment="1" applyBorder="1" applyFont="1" applyNumberFormat="1">
      <alignment horizontal="center"/>
    </xf>
    <xf borderId="17" fillId="0" fontId="43" numFmtId="164" xfId="0" applyAlignment="1" applyBorder="1" applyFont="1" applyNumberFormat="1">
      <alignment horizontal="center"/>
    </xf>
    <xf borderId="18" fillId="0" fontId="43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161925</xdr:rowOff>
    </xdr:from>
    <xdr:ext cx="7524750" cy="124968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montgomerycountymd.gov/dgs-OES/Resources/Files/ClimateMobilizationReport.pdf" TargetMode="External"/><Relationship Id="rId22" Type="http://schemas.openxmlformats.org/officeDocument/2006/relationships/hyperlink" Target="https://www.montgomerycountymd.gov/dgs-OES/Resources/Files/ClimateMobilizationReport.pdf" TargetMode="External"/><Relationship Id="rId21" Type="http://schemas.openxmlformats.org/officeDocument/2006/relationships/hyperlink" Target="https://www.montgomerycountymd.gov/dgs-OES/Resources/Files/ClimateMobilizationReport.pdf" TargetMode="External"/><Relationship Id="rId24" Type="http://schemas.openxmlformats.org/officeDocument/2006/relationships/hyperlink" Target="https://www.montgomerycountymd.gov/dgs-OES/Resources/Files/ClimateMobilizationReport.pdf" TargetMode="External"/><Relationship Id="rId23" Type="http://schemas.openxmlformats.org/officeDocument/2006/relationships/hyperlink" Target="https://www.montgomerycountymd.gov/dgs-OES/Resources/Files/ClimateMobilizationReport.pdf" TargetMode="External"/><Relationship Id="rId1" Type="http://schemas.openxmlformats.org/officeDocument/2006/relationships/hyperlink" Target="https://www.montgomerycountymd.gov/dgs-OES/Resources/Files/ClimateMobilizationReport.pdf" TargetMode="External"/><Relationship Id="rId2" Type="http://schemas.openxmlformats.org/officeDocument/2006/relationships/hyperlink" Target="https://www.montgomerycountymd.gov/dgs-OES/Resources/Files/ClimateMobilizationReport.pdf" TargetMode="External"/><Relationship Id="rId3" Type="http://schemas.openxmlformats.org/officeDocument/2006/relationships/hyperlink" Target="https://www.montgomerycountymd.gov/dgs-OES/Resources/Files/ClimateMobilizationReport.pdf" TargetMode="External"/><Relationship Id="rId4" Type="http://schemas.openxmlformats.org/officeDocument/2006/relationships/hyperlink" Target="https://www.montgomerycountymd.gov/dgs-OES/Resources/Files/ClimateMobilizationReport.pdf" TargetMode="External"/><Relationship Id="rId9" Type="http://schemas.openxmlformats.org/officeDocument/2006/relationships/hyperlink" Target="https://www.montgomerycountymd.gov/dgs-OES/Resources/Files/ClimateMobilizationReport.pdf" TargetMode="External"/><Relationship Id="rId26" Type="http://schemas.openxmlformats.org/officeDocument/2006/relationships/drawing" Target="../drawings/drawing12.xml"/><Relationship Id="rId25" Type="http://schemas.openxmlformats.org/officeDocument/2006/relationships/hyperlink" Target="https://www.montgomerycountymd.gov/dgs-OES/Resources/Files/ClimateMobilizationReport.pdf" TargetMode="External"/><Relationship Id="rId5" Type="http://schemas.openxmlformats.org/officeDocument/2006/relationships/hyperlink" Target="https://www.montgomerycountymd.gov/dgs-OES/Resources/Files/ClimateMobilizationReport.pdf" TargetMode="External"/><Relationship Id="rId6" Type="http://schemas.openxmlformats.org/officeDocument/2006/relationships/hyperlink" Target="https://www.montgomerycountymd.gov/dgs-OES/Resources/Files/ClimateMobilizationReport.pdf" TargetMode="External"/><Relationship Id="rId7" Type="http://schemas.openxmlformats.org/officeDocument/2006/relationships/hyperlink" Target="https://www.montgomerycountymd.gov/dgs-OES/Resources/Files/ClimateMobilizationReport.pdf" TargetMode="External"/><Relationship Id="rId8" Type="http://schemas.openxmlformats.org/officeDocument/2006/relationships/hyperlink" Target="https://www.montgomerycountymd.gov/dgs-OES/Resources/Files/ClimateMobilizationReport.pdf" TargetMode="External"/><Relationship Id="rId11" Type="http://schemas.openxmlformats.org/officeDocument/2006/relationships/hyperlink" Target="https://www.montgomerycountymd.gov/dgs-OES/Resources/Files/ClimateMobilizationReport.pdf" TargetMode="External"/><Relationship Id="rId10" Type="http://schemas.openxmlformats.org/officeDocument/2006/relationships/hyperlink" Target="https://www.montgomerycountymd.gov/dgs-OES/Resources/Files/ClimateMobilizationReport.pdf" TargetMode="External"/><Relationship Id="rId13" Type="http://schemas.openxmlformats.org/officeDocument/2006/relationships/hyperlink" Target="https://www.montgomerycountymd.gov/dgs-OES/Resources/Files/ClimateMobilizationReport.pdf" TargetMode="External"/><Relationship Id="rId12" Type="http://schemas.openxmlformats.org/officeDocument/2006/relationships/hyperlink" Target="https://www.montgomerycountymd.gov/dgs-OES/Resources/Files/ClimateMobilizationReport.pdf" TargetMode="External"/><Relationship Id="rId15" Type="http://schemas.openxmlformats.org/officeDocument/2006/relationships/hyperlink" Target="https://www.montgomerycountymd.gov/dgs-OES/Resources/Files/ClimateMobilizationReport.pdf" TargetMode="External"/><Relationship Id="rId14" Type="http://schemas.openxmlformats.org/officeDocument/2006/relationships/hyperlink" Target="https://www.montgomerycountymd.gov/dgs-OES/Resources/Files/ClimateMobilizationReport.pdf" TargetMode="External"/><Relationship Id="rId17" Type="http://schemas.openxmlformats.org/officeDocument/2006/relationships/hyperlink" Target="https://www.montgomerycountymd.gov/dgs-OES/Resources/Files/ClimateMobilizationReport.pdf" TargetMode="External"/><Relationship Id="rId16" Type="http://schemas.openxmlformats.org/officeDocument/2006/relationships/hyperlink" Target="https://www.montgomerycountymd.gov/dgs-OES/Resources/Files/ClimateMobilizationReport.pdf" TargetMode="External"/><Relationship Id="rId19" Type="http://schemas.openxmlformats.org/officeDocument/2006/relationships/hyperlink" Target="https://www.montgomerycountymd.gov/dgs-OES/Resources/Files/ClimateMobilizationReport.pdf" TargetMode="External"/><Relationship Id="rId18" Type="http://schemas.openxmlformats.org/officeDocument/2006/relationships/hyperlink" Target="https://www.montgomerycountymd.gov/dgs-OES/Resources/Files/ClimateMobilizationReport.pdf" TargetMode="External"/></Relationships>
</file>

<file path=xl/worksheets/_rels/sheet13.xml.rels><?xml version="1.0" encoding="UTF-8" standalone="yes"?><Relationships xmlns="http://schemas.openxmlformats.org/package/2006/relationships"><Relationship Id="rId20" Type="http://schemas.openxmlformats.org/officeDocument/2006/relationships/hyperlink" Target="https://pubs.acs.org/doi/abs/10.1021/acs.est.7b06006" TargetMode="External"/><Relationship Id="rId22" Type="http://schemas.openxmlformats.org/officeDocument/2006/relationships/hyperlink" Target="https://www.osti.gov/biblio/1426664-current-future-united-states-light-duty-vehicle-pathways-cradle-grave-lifecycle-greenhouse-gas-emissions-economic-assessment" TargetMode="External"/><Relationship Id="rId21" Type="http://schemas.openxmlformats.org/officeDocument/2006/relationships/hyperlink" Target="https://pubs.acs.org/doi/suppl/10.1021/acs.est.7b06006/suppl_file/es7b06006_si_002.xlsx" TargetMode="External"/><Relationship Id="rId24" Type="http://schemas.openxmlformats.org/officeDocument/2006/relationships/hyperlink" Target="https://pubs.acs.org/doi/abs/10.1021/acs.est.7b06006" TargetMode="External"/><Relationship Id="rId23" Type="http://schemas.openxmlformats.org/officeDocument/2006/relationships/hyperlink" Target="https://publications.anl.gov/anlpubs/2016/05/127895.pdf" TargetMode="External"/><Relationship Id="rId1" Type="http://schemas.openxmlformats.org/officeDocument/2006/relationships/hyperlink" Target="https://pubs.acs.org/doi/suppl/10.1021/acs.est.7b06006/suppl_file/es7b06006_si_002.xlsx" TargetMode="External"/><Relationship Id="rId2" Type="http://schemas.openxmlformats.org/officeDocument/2006/relationships/hyperlink" Target="https://www.osti.gov/biblio/1426664-current-future-united-states-light-duty-vehicle-pathways-cradle-grave-lifecycle-greenhouse-gas-emissions-economic-assessment" TargetMode="External"/><Relationship Id="rId3" Type="http://schemas.openxmlformats.org/officeDocument/2006/relationships/hyperlink" Target="https://publications.anl.gov/anlpubs/2016/05/127895.pdf" TargetMode="External"/><Relationship Id="rId4" Type="http://schemas.openxmlformats.org/officeDocument/2006/relationships/hyperlink" Target="https://pubs.acs.org/doi/abs/10.1021/acs.est.7b06006" TargetMode="External"/><Relationship Id="rId9" Type="http://schemas.openxmlformats.org/officeDocument/2006/relationships/hyperlink" Target="https://pubs.acs.org/doi/suppl/10.1021/acs.est.7b06006/suppl_file/es7b06006_si_002.xlsx" TargetMode="External"/><Relationship Id="rId26" Type="http://schemas.openxmlformats.org/officeDocument/2006/relationships/hyperlink" Target="https://www.osti.gov/biblio/1426664-current-future-united-states-light-duty-vehicle-pathways-cradle-grave-lifecycle-greenhouse-gas-emissions-economic-assessment" TargetMode="External"/><Relationship Id="rId25" Type="http://schemas.openxmlformats.org/officeDocument/2006/relationships/hyperlink" Target="https://pubs.acs.org/doi/suppl/10.1021/acs.est.7b06006/suppl_file/es7b06006_si_002.xlsx" TargetMode="External"/><Relationship Id="rId28" Type="http://schemas.openxmlformats.org/officeDocument/2006/relationships/hyperlink" Target="https://pubs.acs.org/doi/abs/10.1021/acs.est.7b06006" TargetMode="External"/><Relationship Id="rId27" Type="http://schemas.openxmlformats.org/officeDocument/2006/relationships/hyperlink" Target="https://publications.anl.gov/anlpubs/2016/05/127895.pdf" TargetMode="External"/><Relationship Id="rId5" Type="http://schemas.openxmlformats.org/officeDocument/2006/relationships/hyperlink" Target="https://pubs.acs.org/doi/suppl/10.1021/acs.est.7b06006/suppl_file/es7b06006_si_002.xlsx" TargetMode="External"/><Relationship Id="rId6" Type="http://schemas.openxmlformats.org/officeDocument/2006/relationships/hyperlink" Target="https://www.osti.gov/biblio/1426664-current-future-united-states-light-duty-vehicle-pathways-cradle-grave-lifecycle-greenhouse-gas-emissions-economic-assessment" TargetMode="External"/><Relationship Id="rId29" Type="http://schemas.openxmlformats.org/officeDocument/2006/relationships/hyperlink" Target="https://pubs.acs.org/doi/suppl/10.1021/acs.est.7b06006/suppl_file/es7b06006_si_002.xlsx" TargetMode="External"/><Relationship Id="rId7" Type="http://schemas.openxmlformats.org/officeDocument/2006/relationships/hyperlink" Target="https://publications.anl.gov/anlpubs/2016/05/127895.pdf" TargetMode="External"/><Relationship Id="rId8" Type="http://schemas.openxmlformats.org/officeDocument/2006/relationships/hyperlink" Target="https://pubs.acs.org/doi/abs/10.1021/acs.est.7b06006" TargetMode="External"/><Relationship Id="rId31" Type="http://schemas.openxmlformats.org/officeDocument/2006/relationships/hyperlink" Target="https://publications.anl.gov/anlpubs/2016/05/127895.pdf" TargetMode="External"/><Relationship Id="rId30" Type="http://schemas.openxmlformats.org/officeDocument/2006/relationships/hyperlink" Target="https://www.osti.gov/biblio/1426664-current-future-united-states-light-duty-vehicle-pathways-cradle-grave-lifecycle-greenhouse-gas-emissions-economic-assessment" TargetMode="External"/><Relationship Id="rId11" Type="http://schemas.openxmlformats.org/officeDocument/2006/relationships/hyperlink" Target="https://publications.anl.gov/anlpubs/2016/05/127895.pdf" TargetMode="External"/><Relationship Id="rId33" Type="http://schemas.openxmlformats.org/officeDocument/2006/relationships/hyperlink" Target="https://pubs.acs.org/doi/suppl/10.1021/acs.est.7b06006/suppl_file/es7b06006_si_002.xlsx" TargetMode="External"/><Relationship Id="rId10" Type="http://schemas.openxmlformats.org/officeDocument/2006/relationships/hyperlink" Target="https://www.osti.gov/biblio/1426664-current-future-united-states-light-duty-vehicle-pathways-cradle-grave-lifecycle-greenhouse-gas-emissions-economic-assessment" TargetMode="External"/><Relationship Id="rId32" Type="http://schemas.openxmlformats.org/officeDocument/2006/relationships/hyperlink" Target="https://pubs.acs.org/doi/abs/10.1021/acs.est.7b06006" TargetMode="External"/><Relationship Id="rId13" Type="http://schemas.openxmlformats.org/officeDocument/2006/relationships/hyperlink" Target="https://pubs.acs.org/doi/suppl/10.1021/acs.est.7b06006/suppl_file/es7b06006_si_002.xlsx" TargetMode="External"/><Relationship Id="rId35" Type="http://schemas.openxmlformats.org/officeDocument/2006/relationships/hyperlink" Target="https://publications.anl.gov/anlpubs/2016/05/127895.pdf" TargetMode="External"/><Relationship Id="rId12" Type="http://schemas.openxmlformats.org/officeDocument/2006/relationships/hyperlink" Target="https://pubs.acs.org/doi/abs/10.1021/acs.est.7b06006" TargetMode="External"/><Relationship Id="rId34" Type="http://schemas.openxmlformats.org/officeDocument/2006/relationships/hyperlink" Target="https://www.osti.gov/biblio/1426664-current-future-united-states-light-duty-vehicle-pathways-cradle-grave-lifecycle-greenhouse-gas-emissions-economic-assessment" TargetMode="External"/><Relationship Id="rId15" Type="http://schemas.openxmlformats.org/officeDocument/2006/relationships/hyperlink" Target="https://publications.anl.gov/anlpubs/2016/05/127895.pdf" TargetMode="External"/><Relationship Id="rId37" Type="http://schemas.openxmlformats.org/officeDocument/2006/relationships/drawing" Target="../drawings/drawing13.xml"/><Relationship Id="rId14" Type="http://schemas.openxmlformats.org/officeDocument/2006/relationships/hyperlink" Target="https://www.osti.gov/biblio/1426664-current-future-united-states-light-duty-vehicle-pathways-cradle-grave-lifecycle-greenhouse-gas-emissions-economic-assessment" TargetMode="External"/><Relationship Id="rId36" Type="http://schemas.openxmlformats.org/officeDocument/2006/relationships/hyperlink" Target="https://pubs.acs.org/doi/abs/10.1021/acs.est.7b06006" TargetMode="External"/><Relationship Id="rId17" Type="http://schemas.openxmlformats.org/officeDocument/2006/relationships/hyperlink" Target="https://pubs.acs.org/doi/suppl/10.1021/acs.est.7b06006/suppl_file/es7b06006_si_002.xlsx" TargetMode="External"/><Relationship Id="rId16" Type="http://schemas.openxmlformats.org/officeDocument/2006/relationships/hyperlink" Target="https://pubs.acs.org/doi/abs/10.1021/acs.est.7b06006" TargetMode="External"/><Relationship Id="rId19" Type="http://schemas.openxmlformats.org/officeDocument/2006/relationships/hyperlink" Target="https://publications.anl.gov/anlpubs/2016/05/127895.pdf" TargetMode="External"/><Relationship Id="rId18" Type="http://schemas.openxmlformats.org/officeDocument/2006/relationships/hyperlink" Target="https://www.osti.gov/biblio/1426664-current-future-united-states-light-duty-vehicle-pathways-cradle-grave-lifecycle-greenhouse-gas-emissions-economic-assessment" TargetMode="Externa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nrel.gov/docs/fy19osti/71198.pdf" TargetMode="External"/><Relationship Id="rId2" Type="http://schemas.openxmlformats.org/officeDocument/2006/relationships/hyperlink" Target="https://www.nrel.gov/docs/fy19osti/71198.pdf" TargetMode="External"/><Relationship Id="rId3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eia.gov/outlooks/aeo/tables_ref.php" TargetMode="External"/><Relationship Id="rId10" Type="http://schemas.openxmlformats.org/officeDocument/2006/relationships/hyperlink" Target="https://www.eia.gov/outlooks/aeo/tables_ref.php" TargetMode="External"/><Relationship Id="rId13" Type="http://schemas.openxmlformats.org/officeDocument/2006/relationships/hyperlink" Target="https://www.eia.gov/outlooks/aeo/tables_ref.php" TargetMode="External"/><Relationship Id="rId12" Type="http://schemas.openxmlformats.org/officeDocument/2006/relationships/hyperlink" Target="https://www.eia.gov/outlooks/aeo/tables_ref.php" TargetMode="External"/><Relationship Id="rId1" Type="http://schemas.openxmlformats.org/officeDocument/2006/relationships/hyperlink" Target="https://evadoption.com/ev-sales/ev-sales-forecasts/" TargetMode="External"/><Relationship Id="rId2" Type="http://schemas.openxmlformats.org/officeDocument/2006/relationships/hyperlink" Target="https://evadoption.com/ev-sales/ev-sales-forecasts/" TargetMode="External"/><Relationship Id="rId3" Type="http://schemas.openxmlformats.org/officeDocument/2006/relationships/hyperlink" Target="https://www.edisonfoundation.net/iei/publications/Documents/IEI_EEI%20PEV%20Sales%20and%20Infrastructure%20thru%202025_FINAL%20(2).pdf" TargetMode="External"/><Relationship Id="rId4" Type="http://schemas.openxmlformats.org/officeDocument/2006/relationships/hyperlink" Target="https://www.edisonfoundation.net/iei/publications/Documents/IEI_EEI%20EV%20Forecast%20Report_Nov2018.pdf" TargetMode="External"/><Relationship Id="rId9" Type="http://schemas.openxmlformats.org/officeDocument/2006/relationships/hyperlink" Target="https://www.eia.gov/outlooks/aeo/tables_ref.php" TargetMode="External"/><Relationship Id="rId15" Type="http://schemas.openxmlformats.org/officeDocument/2006/relationships/hyperlink" Target="https://www.eia.gov/outlooks/aeo/tables_ref.php" TargetMode="External"/><Relationship Id="rId14" Type="http://schemas.openxmlformats.org/officeDocument/2006/relationships/hyperlink" Target="https://www.eia.gov/outlooks/aeo/tables_ref.php" TargetMode="External"/><Relationship Id="rId16" Type="http://schemas.openxmlformats.org/officeDocument/2006/relationships/drawing" Target="../drawings/drawing8.xml"/><Relationship Id="rId5" Type="http://schemas.openxmlformats.org/officeDocument/2006/relationships/hyperlink" Target="https://www2.deloitte.com/content/dam/Deloitte/uk/Documents/manufacturing/deloitte-uk-battery-electric-vehicles.pdf" TargetMode="External"/><Relationship Id="rId6" Type="http://schemas.openxmlformats.org/officeDocument/2006/relationships/hyperlink" Target="https://www.eenews.net/assets/2019/05/15/document_ew_02.pdf" TargetMode="External"/><Relationship Id="rId7" Type="http://schemas.openxmlformats.org/officeDocument/2006/relationships/hyperlink" Target="https://www.eia.gov/outlooks/aeo/tables_ref.php" TargetMode="External"/><Relationship Id="rId8" Type="http://schemas.openxmlformats.org/officeDocument/2006/relationships/hyperlink" Target="https://www.eia.gov/outlooks/aeo/tables_ref.php" TargetMode="Externa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autoalliance.org/energy-environment/advanced-technology-vehicle-sales-dashboard/" TargetMode="External"/><Relationship Id="rId2" Type="http://schemas.openxmlformats.org/officeDocument/2006/relationships/hyperlink" Target="https://autoalliance.org/energy-environment/advanced-technology-vehicle-sales-dashboard/" TargetMode="External"/><Relationship Id="rId3" Type="http://schemas.openxmlformats.org/officeDocument/2006/relationships/hyperlink" Target="https://autoalliance.org/energy-environment/advanced-technology-vehicle-sales-dashboard/" TargetMode="External"/><Relationship Id="rId4" Type="http://schemas.openxmlformats.org/officeDocument/2006/relationships/hyperlink" Target="https://evadoption.com/ev-market-share/ev-market-share-state/" TargetMode="External"/><Relationship Id="rId5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1.22" defaultRowHeight="15.0"/>
  <cols>
    <col customWidth="1" min="1" max="1" width="2.0"/>
    <col customWidth="1" min="2" max="2" width="55.78"/>
    <col customWidth="1" min="3" max="3" width="2.0"/>
    <col customWidth="1" min="4" max="5" width="4.44"/>
    <col customWidth="1" min="6" max="6" width="5.22"/>
    <col customWidth="1" min="7" max="27" width="11.0"/>
    <col customWidth="1" min="28" max="40" width="10.56"/>
  </cols>
  <sheetData>
    <row r="1" ht="15.75" customHeight="1">
      <c r="B1" s="3"/>
      <c r="C1" s="4"/>
      <c r="D1" s="4"/>
      <c r="E1" s="6"/>
      <c r="F1" s="6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ht="15.75" customHeight="1">
      <c r="B2" s="11" t="s">
        <v>1</v>
      </c>
      <c r="C2" s="4"/>
      <c r="D2" s="4"/>
      <c r="E2" s="6"/>
      <c r="F2" s="6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ht="15.75" customHeight="1">
      <c r="B3" s="13" t="s">
        <v>0</v>
      </c>
      <c r="C3" s="4"/>
      <c r="D3" s="6">
        <v>2017.0</v>
      </c>
      <c r="E3" s="6">
        <v>2018.0</v>
      </c>
      <c r="F3" s="6">
        <v>2019.0</v>
      </c>
      <c r="G3" s="6">
        <v>2020.0</v>
      </c>
      <c r="H3" s="6">
        <v>2021.0</v>
      </c>
      <c r="I3" s="6">
        <v>2022.0</v>
      </c>
      <c r="J3" s="6">
        <v>2023.0</v>
      </c>
      <c r="K3" s="6">
        <v>2024.0</v>
      </c>
      <c r="L3" s="6">
        <v>2025.0</v>
      </c>
      <c r="M3" s="6">
        <v>2026.0</v>
      </c>
      <c r="N3" s="6">
        <v>2027.0</v>
      </c>
      <c r="O3" s="6">
        <v>2028.0</v>
      </c>
      <c r="P3" s="6">
        <v>2029.0</v>
      </c>
      <c r="Q3" s="6">
        <v>2030.0</v>
      </c>
      <c r="R3" s="6">
        <v>2031.0</v>
      </c>
      <c r="S3" s="6">
        <v>2032.0</v>
      </c>
      <c r="T3" s="6">
        <v>2033.0</v>
      </c>
      <c r="U3" s="6">
        <v>2034.0</v>
      </c>
      <c r="V3" s="6">
        <v>2035.0</v>
      </c>
      <c r="W3" s="6">
        <v>2036.0</v>
      </c>
      <c r="X3" s="6">
        <v>2037.0</v>
      </c>
      <c r="Y3" s="6">
        <v>2038.0</v>
      </c>
      <c r="Z3" s="6">
        <v>2039.0</v>
      </c>
      <c r="AA3" s="6">
        <v>2040.0</v>
      </c>
      <c r="AB3" s="6">
        <v>2041.0</v>
      </c>
      <c r="AC3" s="6">
        <v>2042.0</v>
      </c>
      <c r="AD3" s="6">
        <v>2043.0</v>
      </c>
      <c r="AE3" s="6">
        <v>2044.0</v>
      </c>
      <c r="AF3" s="6">
        <v>2045.0</v>
      </c>
      <c r="AG3" s="6">
        <v>2046.0</v>
      </c>
      <c r="AH3" s="6">
        <v>2047.0</v>
      </c>
      <c r="AI3" s="6">
        <v>2048.0</v>
      </c>
      <c r="AJ3" s="6">
        <v>2049.0</v>
      </c>
      <c r="AK3" s="6">
        <v>2050.0</v>
      </c>
      <c r="AL3" s="6"/>
    </row>
    <row r="4" ht="15.75" customHeight="1">
      <c r="B4" s="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ht="15.75" customHeight="1">
      <c r="A5" s="17"/>
      <c r="B5" s="11" t="s">
        <v>3</v>
      </c>
      <c r="C5" s="17"/>
      <c r="D5" s="17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ht="15.75" customHeight="1">
      <c r="A6" s="17"/>
      <c r="B6" s="28" t="str">
        <f>'EV forecasts'!B6</f>
        <v>2019 EVAdoption's U.S. EV sales forcast</v>
      </c>
      <c r="C6" s="17"/>
      <c r="D6" s="17" t="str">
        <f>'EV forecasts'!D6</f>
        <v/>
      </c>
      <c r="E6" s="32" t="str">
        <f>'EV forecasts'!E6</f>
        <v/>
      </c>
      <c r="F6" s="32">
        <f>'EV forecasts'!F6</f>
        <v>0.0231</v>
      </c>
      <c r="G6" s="32">
        <f>'EV forecasts'!G6</f>
        <v>0.0304</v>
      </c>
      <c r="H6" s="32">
        <f>'EV forecasts'!H6</f>
        <v>0.0409</v>
      </c>
      <c r="I6" s="32">
        <f>'EV forecasts'!I6</f>
        <v>0.0491</v>
      </c>
      <c r="J6" s="32">
        <f>'EV forecasts'!J6</f>
        <v>0.0571</v>
      </c>
      <c r="K6" s="32">
        <f>'EV forecasts'!K6</f>
        <v>0.0706</v>
      </c>
      <c r="L6" s="32">
        <f>'EV forecasts'!L6</f>
        <v>0.0882</v>
      </c>
      <c r="M6" s="32">
        <f>'EV forecasts'!M6</f>
        <v>0.1088</v>
      </c>
      <c r="N6" s="32">
        <f>'EV forecasts'!N6</f>
        <v>0.1382</v>
      </c>
      <c r="O6" s="32">
        <f>'EV forecasts'!O6</f>
        <v>0.1765</v>
      </c>
      <c r="P6" s="32" t="str">
        <f>'EV forecasts'!P6</f>
        <v/>
      </c>
      <c r="Q6" s="32" t="str">
        <f>'EV forecasts'!Q6</f>
        <v/>
      </c>
      <c r="R6" s="19" t="str">
        <f>'EV forecasts'!R6</f>
        <v/>
      </c>
      <c r="S6" s="19" t="str">
        <f>'EV forecasts'!S6</f>
        <v/>
      </c>
      <c r="T6" s="19" t="str">
        <f>'EV forecasts'!T6</f>
        <v/>
      </c>
      <c r="U6" s="19" t="str">
        <f>'EV forecasts'!U6</f>
        <v/>
      </c>
      <c r="V6" s="19" t="str">
        <f>'EV forecasts'!V6</f>
        <v/>
      </c>
      <c r="W6" s="19" t="str">
        <f>'EV forecasts'!W6</f>
        <v/>
      </c>
      <c r="X6" s="19" t="str">
        <f>'EV forecasts'!X6</f>
        <v/>
      </c>
      <c r="Y6" s="19" t="str">
        <f>'EV forecasts'!Y6</f>
        <v/>
      </c>
      <c r="Z6" s="19" t="str">
        <f>'EV forecasts'!Z6</f>
        <v/>
      </c>
      <c r="AA6" s="19" t="str">
        <f>'EV forecasts'!AA6</f>
        <v/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ht="15.75" customHeight="1">
      <c r="A7" s="17"/>
      <c r="B7" s="28" t="str">
        <f>'EV forecasts'!B10</f>
        <v>2018 EEI US EV sales forecast Through 2030 (estimated)</v>
      </c>
      <c r="C7" s="17"/>
      <c r="D7" s="17"/>
      <c r="E7" s="32"/>
      <c r="F7" s="32">
        <f>'EV forecasts'!F10</f>
        <v>0.02</v>
      </c>
      <c r="G7" s="32">
        <f>'EV forecasts'!G10</f>
        <v>0.035</v>
      </c>
      <c r="H7" s="32">
        <f>'EV forecasts'!H10</f>
        <v>0.0375</v>
      </c>
      <c r="I7" s="32">
        <f>'EV forecasts'!I10</f>
        <v>0.04</v>
      </c>
      <c r="J7" s="32">
        <f>'EV forecasts'!J10</f>
        <v>0.051</v>
      </c>
      <c r="K7" s="32">
        <f>'EV forecasts'!K10</f>
        <v>0.065</v>
      </c>
      <c r="L7" s="32">
        <f>'EV forecasts'!L10</f>
        <v>0.08</v>
      </c>
      <c r="M7" s="32">
        <f>'EV forecasts'!M10</f>
        <v>0.105</v>
      </c>
      <c r="N7" s="32">
        <f>'EV forecasts'!N10</f>
        <v>0.125</v>
      </c>
      <c r="O7" s="32">
        <f>'EV forecasts'!O10</f>
        <v>0.155</v>
      </c>
      <c r="P7" s="32">
        <f>'EV forecasts'!P10</f>
        <v>0.175</v>
      </c>
      <c r="Q7" s="32">
        <f>'EV forecasts'!Q10</f>
        <v>0.215</v>
      </c>
      <c r="R7" s="19" t="str">
        <f>'EV forecasts'!R10</f>
        <v/>
      </c>
      <c r="S7" s="19"/>
      <c r="T7" s="19"/>
      <c r="U7" s="19"/>
      <c r="V7" s="19"/>
      <c r="W7" s="19"/>
      <c r="X7" s="19"/>
      <c r="Y7" s="19"/>
      <c r="Z7" s="19"/>
      <c r="AA7" s="19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ht="15.75" customHeight="1">
      <c r="A8" s="17"/>
      <c r="B8" s="28" t="str">
        <f>'EV forecasts'!B7</f>
        <v>2019 EVAdoption's Calif EV sales forcast</v>
      </c>
      <c r="C8" s="17"/>
      <c r="D8" s="17"/>
      <c r="E8" s="32"/>
      <c r="F8" s="32">
        <f>'EV forecasts'!F7</f>
        <v>0.0897</v>
      </c>
      <c r="G8" s="32">
        <f>'EV forecasts'!G7</f>
        <v>0.11</v>
      </c>
      <c r="H8" s="32">
        <f>'EV forecasts'!H7</f>
        <v>0.145</v>
      </c>
      <c r="I8" s="32">
        <f>'EV forecasts'!I7</f>
        <v>0.175</v>
      </c>
      <c r="J8" s="32">
        <f>'EV forecasts'!J7</f>
        <v>0.2</v>
      </c>
      <c r="K8" s="32">
        <f>'EV forecasts'!K7</f>
        <v>0.25</v>
      </c>
      <c r="L8" s="32">
        <f>'EV forecasts'!L7</f>
        <v>0.3</v>
      </c>
      <c r="M8" s="32">
        <f>'EV forecasts'!M7</f>
        <v>0.35</v>
      </c>
      <c r="N8" s="32">
        <f>'EV forecasts'!N7</f>
        <v>0.4</v>
      </c>
      <c r="O8" s="32">
        <f>'EV forecasts'!O7</f>
        <v>0.4625</v>
      </c>
      <c r="P8" s="32" t="str">
        <f>'EV forecasts'!P7</f>
        <v/>
      </c>
      <c r="Q8" s="32" t="str">
        <f>'EV forecasts'!Q7</f>
        <v/>
      </c>
      <c r="R8" s="19" t="str">
        <f>'EV forecasts'!R7</f>
        <v/>
      </c>
      <c r="S8" s="19" t="str">
        <f>'EV forecasts'!S7</f>
        <v/>
      </c>
      <c r="T8" s="19" t="str">
        <f>'EV forecasts'!T7</f>
        <v/>
      </c>
      <c r="U8" s="19" t="str">
        <f>'EV forecasts'!U7</f>
        <v/>
      </c>
      <c r="V8" s="19" t="str">
        <f>'EV forecasts'!V7</f>
        <v/>
      </c>
      <c r="W8" s="19" t="str">
        <f>'EV forecasts'!W7</f>
        <v/>
      </c>
      <c r="X8" s="19" t="str">
        <f>'EV forecasts'!X7</f>
        <v/>
      </c>
      <c r="Y8" s="19" t="str">
        <f>'EV forecasts'!Y7</f>
        <v/>
      </c>
      <c r="Z8" s="19" t="str">
        <f>'EV forecasts'!Z7</f>
        <v/>
      </c>
      <c r="AA8" s="19" t="str">
        <f>'EV forecasts'!AA7</f>
        <v/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ht="15.75" customHeight="1">
      <c r="A9" s="17"/>
      <c r="B9" s="62" t="s">
        <v>40</v>
      </c>
      <c r="C9" s="17"/>
      <c r="D9" s="17"/>
      <c r="E9" s="32">
        <f>'CARB EV reqs for MD'!E4</f>
        <v>0.02</v>
      </c>
      <c r="F9" s="32">
        <f>'CARB EV reqs for MD'!F4</f>
        <v>0.04</v>
      </c>
      <c r="G9" s="32">
        <f>'CARB EV reqs for MD'!G4</f>
        <v>0.06</v>
      </c>
      <c r="H9" s="32">
        <f>'CARB EV reqs for MD'!H4</f>
        <v>0.08</v>
      </c>
      <c r="I9" s="32">
        <f>'CARB EV reqs for MD'!I4</f>
        <v>0.1</v>
      </c>
      <c r="J9" s="32">
        <f>'CARB EV reqs for MD'!J4</f>
        <v>0.12</v>
      </c>
      <c r="K9" s="32">
        <f>'CARB EV reqs for MD'!K4</f>
        <v>0.14</v>
      </c>
      <c r="L9" s="32">
        <f>'CARB EV reqs for MD'!L4</f>
        <v>0.16</v>
      </c>
      <c r="M9" s="32" t="str">
        <f>'CARB EV reqs for MD'!M4</f>
        <v/>
      </c>
      <c r="N9" s="32" t="str">
        <f>'CARB EV reqs for MD'!N4</f>
        <v/>
      </c>
      <c r="O9" s="32" t="str">
        <f>'CARB EV reqs for MD'!O4</f>
        <v/>
      </c>
      <c r="P9" s="32" t="str">
        <f>'CARB EV reqs for MD'!P4</f>
        <v/>
      </c>
      <c r="Q9" s="32" t="str">
        <f>'CARB EV reqs for MD'!Q4</f>
        <v/>
      </c>
      <c r="R9" s="19" t="str">
        <f>'CARB EV reqs for MD'!R4</f>
        <v/>
      </c>
      <c r="S9" s="19" t="str">
        <f>'CARB EV reqs for MD'!S4</f>
        <v/>
      </c>
      <c r="T9" s="19" t="str">
        <f>'CARB EV reqs for MD'!T4</f>
        <v/>
      </c>
      <c r="U9" s="19" t="str">
        <f>'CARB EV reqs for MD'!U4</f>
        <v/>
      </c>
      <c r="V9" s="19" t="str">
        <f>'CARB EV reqs for MD'!V4</f>
        <v/>
      </c>
      <c r="W9" s="19" t="str">
        <f>'CARB EV reqs for MD'!W4</f>
        <v/>
      </c>
      <c r="X9" s="19" t="str">
        <f>'CARB EV reqs for MD'!X4</f>
        <v/>
      </c>
      <c r="Y9" s="19" t="str">
        <f>'CARB EV reqs for MD'!Y4</f>
        <v/>
      </c>
      <c r="Z9" s="19" t="str">
        <f>'CARB EV reqs for MD'!Z4</f>
        <v/>
      </c>
      <c r="AA9" s="19" t="str">
        <f>'CARB EV reqs for MD'!AA4</f>
        <v/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>
      <c r="B10" s="13"/>
      <c r="F10" s="67">
        <f>F9-E9</f>
        <v>0.02</v>
      </c>
    </row>
    <row r="11">
      <c r="B11" s="13" t="s">
        <v>46</v>
      </c>
    </row>
    <row r="12" ht="15.75" customHeight="1">
      <c r="A12" s="17"/>
      <c r="B12" s="68" t="s">
        <v>47</v>
      </c>
      <c r="C12" s="17"/>
      <c r="D12" s="17"/>
      <c r="E12" s="19"/>
      <c r="F12" s="19"/>
      <c r="G12" s="69">
        <f>G16/G15</f>
        <v>0.0114143297</v>
      </c>
      <c r="H12" s="70">
        <v>1.0</v>
      </c>
      <c r="I12" s="70">
        <v>1.0</v>
      </c>
      <c r="J12" s="70">
        <v>1.0</v>
      </c>
      <c r="K12" s="70">
        <v>1.0</v>
      </c>
      <c r="L12" s="70">
        <v>1.0</v>
      </c>
      <c r="M12" s="70">
        <v>1.0</v>
      </c>
      <c r="N12" s="70">
        <v>1.0</v>
      </c>
      <c r="O12" s="70">
        <v>1.0</v>
      </c>
      <c r="P12" s="70">
        <v>1.0</v>
      </c>
      <c r="Q12" s="70">
        <v>1.0</v>
      </c>
      <c r="R12" s="70">
        <v>1.0</v>
      </c>
      <c r="S12" s="70">
        <v>1.0</v>
      </c>
      <c r="T12" s="70">
        <v>1.0</v>
      </c>
      <c r="U12" s="70">
        <v>1.0</v>
      </c>
      <c r="V12" s="70">
        <v>1.0</v>
      </c>
      <c r="W12" s="70">
        <v>1.0</v>
      </c>
      <c r="X12" s="70">
        <v>1.0</v>
      </c>
      <c r="Y12" s="70">
        <v>1.0</v>
      </c>
      <c r="Z12" s="70">
        <v>1.0</v>
      </c>
      <c r="AA12" s="70">
        <v>1.0</v>
      </c>
      <c r="AB12" s="70">
        <v>1.0</v>
      </c>
      <c r="AC12" s="70">
        <v>1.0</v>
      </c>
      <c r="AD12" s="70">
        <v>1.0</v>
      </c>
      <c r="AE12" s="70">
        <v>1.0</v>
      </c>
      <c r="AF12" s="70">
        <v>1.0</v>
      </c>
      <c r="AG12" s="70">
        <v>1.0</v>
      </c>
      <c r="AH12" s="70">
        <v>1.0</v>
      </c>
      <c r="AI12" s="70">
        <v>1.0</v>
      </c>
      <c r="AJ12" s="70">
        <v>1.0</v>
      </c>
      <c r="AK12" s="70">
        <v>1.0</v>
      </c>
      <c r="AL12" s="17"/>
      <c r="AM12" s="17"/>
      <c r="AN12" s="17"/>
    </row>
    <row r="13" ht="15.75" customHeight="1">
      <c r="A13" s="17"/>
      <c r="B13" s="28" t="s">
        <v>48</v>
      </c>
      <c r="C13" s="17"/>
      <c r="D13" s="17"/>
      <c r="E13" s="19"/>
      <c r="F13" s="19"/>
      <c r="G13" s="19">
        <f>G17/G15</f>
        <v>0.9885856703</v>
      </c>
      <c r="H13" s="19">
        <f t="shared" ref="H13:AK13" si="1">1-H12</f>
        <v>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19">
        <f t="shared" si="1"/>
        <v>0</v>
      </c>
      <c r="T13" s="19">
        <f t="shared" si="1"/>
        <v>0</v>
      </c>
      <c r="U13" s="19">
        <f t="shared" si="1"/>
        <v>0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19">
        <f t="shared" si="1"/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f t="shared" si="1"/>
        <v>0</v>
      </c>
      <c r="AF13" s="19">
        <f t="shared" si="1"/>
        <v>0</v>
      </c>
      <c r="AG13" s="19">
        <f t="shared" si="1"/>
        <v>0</v>
      </c>
      <c r="AH13" s="19">
        <f t="shared" si="1"/>
        <v>0</v>
      </c>
      <c r="AI13" s="19">
        <f t="shared" si="1"/>
        <v>0</v>
      </c>
      <c r="AJ13" s="19">
        <f t="shared" si="1"/>
        <v>0</v>
      </c>
      <c r="AK13" s="19">
        <f t="shared" si="1"/>
        <v>0</v>
      </c>
      <c r="AL13" s="17"/>
      <c r="AM13" s="17"/>
      <c r="AN13" s="17"/>
    </row>
    <row r="14" ht="15.75" customHeight="1">
      <c r="B14" s="71"/>
      <c r="C14" s="4"/>
      <c r="D14" s="4"/>
      <c r="E14" s="6"/>
      <c r="F14" s="6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ht="15.75" customHeight="1">
      <c r="B15" s="3" t="s">
        <v>52</v>
      </c>
      <c r="E15" s="8"/>
      <c r="F15" s="8"/>
      <c r="G15" s="72">
        <f>'MD to MoCo scaling'!C14</f>
        <v>58218.57248</v>
      </c>
      <c r="H15" s="72">
        <f t="shared" ref="H15:AK15" si="2">G15</f>
        <v>58218.57248</v>
      </c>
      <c r="I15" s="72">
        <f t="shared" si="2"/>
        <v>58218.57248</v>
      </c>
      <c r="J15" s="72">
        <f t="shared" si="2"/>
        <v>58218.57248</v>
      </c>
      <c r="K15" s="72">
        <f t="shared" si="2"/>
        <v>58218.57248</v>
      </c>
      <c r="L15" s="72">
        <f t="shared" si="2"/>
        <v>58218.57248</v>
      </c>
      <c r="M15" s="72">
        <f t="shared" si="2"/>
        <v>58218.57248</v>
      </c>
      <c r="N15" s="72">
        <f t="shared" si="2"/>
        <v>58218.57248</v>
      </c>
      <c r="O15" s="72">
        <f t="shared" si="2"/>
        <v>58218.57248</v>
      </c>
      <c r="P15" s="72">
        <f t="shared" si="2"/>
        <v>58218.57248</v>
      </c>
      <c r="Q15" s="72">
        <f t="shared" si="2"/>
        <v>58218.57248</v>
      </c>
      <c r="R15" s="72">
        <f t="shared" si="2"/>
        <v>58218.57248</v>
      </c>
      <c r="S15" s="72">
        <f t="shared" si="2"/>
        <v>58218.57248</v>
      </c>
      <c r="T15" s="72">
        <f t="shared" si="2"/>
        <v>58218.57248</v>
      </c>
      <c r="U15" s="72">
        <f t="shared" si="2"/>
        <v>58218.57248</v>
      </c>
      <c r="V15" s="72">
        <f t="shared" si="2"/>
        <v>58218.57248</v>
      </c>
      <c r="W15" s="72">
        <f t="shared" si="2"/>
        <v>58218.57248</v>
      </c>
      <c r="X15" s="72">
        <f t="shared" si="2"/>
        <v>58218.57248</v>
      </c>
      <c r="Y15" s="72">
        <f t="shared" si="2"/>
        <v>58218.57248</v>
      </c>
      <c r="Z15" s="72">
        <f t="shared" si="2"/>
        <v>58218.57248</v>
      </c>
      <c r="AA15" s="72">
        <f t="shared" si="2"/>
        <v>58218.57248</v>
      </c>
      <c r="AB15" s="72">
        <f t="shared" si="2"/>
        <v>58218.57248</v>
      </c>
      <c r="AC15" s="72">
        <f t="shared" si="2"/>
        <v>58218.57248</v>
      </c>
      <c r="AD15" s="72">
        <f t="shared" si="2"/>
        <v>58218.57248</v>
      </c>
      <c r="AE15" s="72">
        <f t="shared" si="2"/>
        <v>58218.57248</v>
      </c>
      <c r="AF15" s="72">
        <f t="shared" si="2"/>
        <v>58218.57248</v>
      </c>
      <c r="AG15" s="72">
        <f t="shared" si="2"/>
        <v>58218.57248</v>
      </c>
      <c r="AH15" s="72">
        <f t="shared" si="2"/>
        <v>58218.57248</v>
      </c>
      <c r="AI15" s="72">
        <f t="shared" si="2"/>
        <v>58218.57248</v>
      </c>
      <c r="AJ15" s="72">
        <f t="shared" si="2"/>
        <v>58218.57248</v>
      </c>
      <c r="AK15" s="72">
        <f t="shared" si="2"/>
        <v>58218.57248</v>
      </c>
    </row>
    <row r="16" ht="15.75" customHeight="1">
      <c r="A16" s="73"/>
      <c r="B16" s="74" t="s">
        <v>53</v>
      </c>
      <c r="C16" s="73"/>
      <c r="D16" s="73"/>
      <c r="E16" s="72"/>
      <c r="F16" s="72"/>
      <c r="G16" s="72">
        <f>'MD to MoCo scaling'!C22</f>
        <v>664.5259807</v>
      </c>
      <c r="H16" s="72">
        <f t="shared" ref="H16:AK16" si="3">H15*H12</f>
        <v>58218.57248</v>
      </c>
      <c r="I16" s="72">
        <f t="shared" si="3"/>
        <v>58218.57248</v>
      </c>
      <c r="J16" s="72">
        <f t="shared" si="3"/>
        <v>58218.57248</v>
      </c>
      <c r="K16" s="72">
        <f t="shared" si="3"/>
        <v>58218.57248</v>
      </c>
      <c r="L16" s="72">
        <f t="shared" si="3"/>
        <v>58218.57248</v>
      </c>
      <c r="M16" s="72">
        <f t="shared" si="3"/>
        <v>58218.57248</v>
      </c>
      <c r="N16" s="72">
        <f t="shared" si="3"/>
        <v>58218.57248</v>
      </c>
      <c r="O16" s="72">
        <f t="shared" si="3"/>
        <v>58218.57248</v>
      </c>
      <c r="P16" s="72">
        <f t="shared" si="3"/>
        <v>58218.57248</v>
      </c>
      <c r="Q16" s="72">
        <f t="shared" si="3"/>
        <v>58218.57248</v>
      </c>
      <c r="R16" s="72">
        <f t="shared" si="3"/>
        <v>58218.57248</v>
      </c>
      <c r="S16" s="72">
        <f t="shared" si="3"/>
        <v>58218.57248</v>
      </c>
      <c r="T16" s="72">
        <f t="shared" si="3"/>
        <v>58218.57248</v>
      </c>
      <c r="U16" s="72">
        <f t="shared" si="3"/>
        <v>58218.57248</v>
      </c>
      <c r="V16" s="72">
        <f t="shared" si="3"/>
        <v>58218.57248</v>
      </c>
      <c r="W16" s="72">
        <f t="shared" si="3"/>
        <v>58218.57248</v>
      </c>
      <c r="X16" s="72">
        <f t="shared" si="3"/>
        <v>58218.57248</v>
      </c>
      <c r="Y16" s="72">
        <f t="shared" si="3"/>
        <v>58218.57248</v>
      </c>
      <c r="Z16" s="72">
        <f t="shared" si="3"/>
        <v>58218.57248</v>
      </c>
      <c r="AA16" s="72">
        <f t="shared" si="3"/>
        <v>58218.57248</v>
      </c>
      <c r="AB16" s="72">
        <f t="shared" si="3"/>
        <v>58218.57248</v>
      </c>
      <c r="AC16" s="72">
        <f t="shared" si="3"/>
        <v>58218.57248</v>
      </c>
      <c r="AD16" s="72">
        <f t="shared" si="3"/>
        <v>58218.57248</v>
      </c>
      <c r="AE16" s="72">
        <f t="shared" si="3"/>
        <v>58218.57248</v>
      </c>
      <c r="AF16" s="72">
        <f t="shared" si="3"/>
        <v>58218.57248</v>
      </c>
      <c r="AG16" s="72">
        <f t="shared" si="3"/>
        <v>58218.57248</v>
      </c>
      <c r="AH16" s="72">
        <f t="shared" si="3"/>
        <v>58218.57248</v>
      </c>
      <c r="AI16" s="72">
        <f t="shared" si="3"/>
        <v>58218.57248</v>
      </c>
      <c r="AJ16" s="72">
        <f t="shared" si="3"/>
        <v>58218.57248</v>
      </c>
      <c r="AK16" s="72">
        <f t="shared" si="3"/>
        <v>58218.57248</v>
      </c>
      <c r="AL16" s="73"/>
      <c r="AM16" s="73"/>
      <c r="AN16" s="73"/>
    </row>
    <row r="17" ht="15.75" customHeight="1">
      <c r="A17" s="73"/>
      <c r="B17" s="74" t="s">
        <v>54</v>
      </c>
      <c r="C17" s="73"/>
      <c r="D17" s="73"/>
      <c r="E17" s="72"/>
      <c r="F17" s="72"/>
      <c r="G17" s="72">
        <f t="shared" ref="G17:AK17" si="4">G15-G16</f>
        <v>57554.0465</v>
      </c>
      <c r="H17" s="72">
        <f t="shared" si="4"/>
        <v>0</v>
      </c>
      <c r="I17" s="72">
        <f t="shared" si="4"/>
        <v>0</v>
      </c>
      <c r="J17" s="72">
        <f t="shared" si="4"/>
        <v>0</v>
      </c>
      <c r="K17" s="72">
        <f t="shared" si="4"/>
        <v>0</v>
      </c>
      <c r="L17" s="72">
        <f t="shared" si="4"/>
        <v>0</v>
      </c>
      <c r="M17" s="72">
        <f t="shared" si="4"/>
        <v>0</v>
      </c>
      <c r="N17" s="72">
        <f t="shared" si="4"/>
        <v>0</v>
      </c>
      <c r="O17" s="72">
        <f t="shared" si="4"/>
        <v>0</v>
      </c>
      <c r="P17" s="72">
        <f t="shared" si="4"/>
        <v>0</v>
      </c>
      <c r="Q17" s="72">
        <f t="shared" si="4"/>
        <v>0</v>
      </c>
      <c r="R17" s="72">
        <f t="shared" si="4"/>
        <v>0</v>
      </c>
      <c r="S17" s="72">
        <f t="shared" si="4"/>
        <v>0</v>
      </c>
      <c r="T17" s="72">
        <f t="shared" si="4"/>
        <v>0</v>
      </c>
      <c r="U17" s="72">
        <f t="shared" si="4"/>
        <v>0</v>
      </c>
      <c r="V17" s="72">
        <f t="shared" si="4"/>
        <v>0</v>
      </c>
      <c r="W17" s="72">
        <f t="shared" si="4"/>
        <v>0</v>
      </c>
      <c r="X17" s="72">
        <f t="shared" si="4"/>
        <v>0</v>
      </c>
      <c r="Y17" s="72">
        <f t="shared" si="4"/>
        <v>0</v>
      </c>
      <c r="Z17" s="72">
        <f t="shared" si="4"/>
        <v>0</v>
      </c>
      <c r="AA17" s="72">
        <f t="shared" si="4"/>
        <v>0</v>
      </c>
      <c r="AB17" s="72">
        <f t="shared" si="4"/>
        <v>0</v>
      </c>
      <c r="AC17" s="72">
        <f t="shared" si="4"/>
        <v>0</v>
      </c>
      <c r="AD17" s="72">
        <f t="shared" si="4"/>
        <v>0</v>
      </c>
      <c r="AE17" s="72">
        <f t="shared" si="4"/>
        <v>0</v>
      </c>
      <c r="AF17" s="72">
        <f t="shared" si="4"/>
        <v>0</v>
      </c>
      <c r="AG17" s="72">
        <f t="shared" si="4"/>
        <v>0</v>
      </c>
      <c r="AH17" s="72">
        <f t="shared" si="4"/>
        <v>0</v>
      </c>
      <c r="AI17" s="72">
        <f t="shared" si="4"/>
        <v>0</v>
      </c>
      <c r="AJ17" s="72">
        <f t="shared" si="4"/>
        <v>0</v>
      </c>
      <c r="AK17" s="72">
        <f t="shared" si="4"/>
        <v>0</v>
      </c>
      <c r="AL17" s="73"/>
      <c r="AM17" s="73"/>
      <c r="AN17" s="73"/>
    </row>
    <row r="18">
      <c r="B18" s="13"/>
    </row>
    <row r="19" ht="15.75" customHeight="1">
      <c r="B19" s="71" t="s">
        <v>56</v>
      </c>
      <c r="C19" s="4"/>
      <c r="D19" s="4"/>
      <c r="E19" s="6"/>
      <c r="F19" s="6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ht="15.75" customHeight="1">
      <c r="A20" s="73"/>
      <c r="B20" s="75" t="s">
        <v>57</v>
      </c>
      <c r="C20" s="73"/>
      <c r="D20" s="73"/>
      <c r="E20" s="72"/>
      <c r="F20" s="72"/>
      <c r="G20" s="72">
        <f t="shared" ref="G20:AK20" si="5">G15</f>
        <v>58218.57248</v>
      </c>
      <c r="H20" s="72">
        <f t="shared" si="5"/>
        <v>58218.57248</v>
      </c>
      <c r="I20" s="72">
        <f t="shared" si="5"/>
        <v>58218.57248</v>
      </c>
      <c r="J20" s="72">
        <f t="shared" si="5"/>
        <v>58218.57248</v>
      </c>
      <c r="K20" s="72">
        <f t="shared" si="5"/>
        <v>58218.57248</v>
      </c>
      <c r="L20" s="72">
        <f t="shared" si="5"/>
        <v>58218.57248</v>
      </c>
      <c r="M20" s="72">
        <f t="shared" si="5"/>
        <v>58218.57248</v>
      </c>
      <c r="N20" s="72">
        <f t="shared" si="5"/>
        <v>58218.57248</v>
      </c>
      <c r="O20" s="72">
        <f t="shared" si="5"/>
        <v>58218.57248</v>
      </c>
      <c r="P20" s="72">
        <f t="shared" si="5"/>
        <v>58218.57248</v>
      </c>
      <c r="Q20" s="72">
        <f t="shared" si="5"/>
        <v>58218.57248</v>
      </c>
      <c r="R20" s="72">
        <f t="shared" si="5"/>
        <v>58218.57248</v>
      </c>
      <c r="S20" s="72">
        <f t="shared" si="5"/>
        <v>58218.57248</v>
      </c>
      <c r="T20" s="72">
        <f t="shared" si="5"/>
        <v>58218.57248</v>
      </c>
      <c r="U20" s="72">
        <f t="shared" si="5"/>
        <v>58218.57248</v>
      </c>
      <c r="V20" s="72">
        <f t="shared" si="5"/>
        <v>58218.57248</v>
      </c>
      <c r="W20" s="72">
        <f t="shared" si="5"/>
        <v>58218.57248</v>
      </c>
      <c r="X20" s="72">
        <f t="shared" si="5"/>
        <v>58218.57248</v>
      </c>
      <c r="Y20" s="72">
        <f t="shared" si="5"/>
        <v>58218.57248</v>
      </c>
      <c r="Z20" s="72">
        <f t="shared" si="5"/>
        <v>58218.57248</v>
      </c>
      <c r="AA20" s="72">
        <f t="shared" si="5"/>
        <v>58218.57248</v>
      </c>
      <c r="AB20" s="72">
        <f t="shared" si="5"/>
        <v>58218.57248</v>
      </c>
      <c r="AC20" s="72">
        <f t="shared" si="5"/>
        <v>58218.57248</v>
      </c>
      <c r="AD20" s="72">
        <f t="shared" si="5"/>
        <v>58218.57248</v>
      </c>
      <c r="AE20" s="72">
        <f t="shared" si="5"/>
        <v>58218.57248</v>
      </c>
      <c r="AF20" s="72">
        <f t="shared" si="5"/>
        <v>58218.57248</v>
      </c>
      <c r="AG20" s="72">
        <f t="shared" si="5"/>
        <v>58218.57248</v>
      </c>
      <c r="AH20" s="72">
        <f t="shared" si="5"/>
        <v>58218.57248</v>
      </c>
      <c r="AI20" s="72">
        <f t="shared" si="5"/>
        <v>58218.57248</v>
      </c>
      <c r="AJ20" s="72">
        <f t="shared" si="5"/>
        <v>58218.57248</v>
      </c>
      <c r="AK20" s="72">
        <f t="shared" si="5"/>
        <v>58218.57248</v>
      </c>
      <c r="AL20" s="73"/>
      <c r="AM20" s="73"/>
      <c r="AN20" s="73"/>
    </row>
    <row r="21" ht="15.75" customHeight="1">
      <c r="A21" s="73"/>
      <c r="B21" s="74" t="s">
        <v>58</v>
      </c>
      <c r="C21" s="73"/>
      <c r="D21" s="73"/>
      <c r="E21" s="72"/>
      <c r="F21" s="72"/>
      <c r="G21" s="72">
        <v>0.0</v>
      </c>
      <c r="H21" s="72">
        <f t="shared" ref="H21:AK21" si="6">G21</f>
        <v>0</v>
      </c>
      <c r="I21" s="72">
        <f t="shared" si="6"/>
        <v>0</v>
      </c>
      <c r="J21" s="72">
        <f t="shared" si="6"/>
        <v>0</v>
      </c>
      <c r="K21" s="72">
        <f t="shared" si="6"/>
        <v>0</v>
      </c>
      <c r="L21" s="72">
        <f t="shared" si="6"/>
        <v>0</v>
      </c>
      <c r="M21" s="72">
        <f t="shared" si="6"/>
        <v>0</v>
      </c>
      <c r="N21" s="72">
        <f t="shared" si="6"/>
        <v>0</v>
      </c>
      <c r="O21" s="72">
        <f t="shared" si="6"/>
        <v>0</v>
      </c>
      <c r="P21" s="72">
        <f t="shared" si="6"/>
        <v>0</v>
      </c>
      <c r="Q21" s="72">
        <f t="shared" si="6"/>
        <v>0</v>
      </c>
      <c r="R21" s="72">
        <f t="shared" si="6"/>
        <v>0</v>
      </c>
      <c r="S21" s="72">
        <f t="shared" si="6"/>
        <v>0</v>
      </c>
      <c r="T21" s="72">
        <f t="shared" si="6"/>
        <v>0</v>
      </c>
      <c r="U21" s="72">
        <f t="shared" si="6"/>
        <v>0</v>
      </c>
      <c r="V21" s="72">
        <f t="shared" si="6"/>
        <v>0</v>
      </c>
      <c r="W21" s="72">
        <f t="shared" si="6"/>
        <v>0</v>
      </c>
      <c r="X21" s="72">
        <f t="shared" si="6"/>
        <v>0</v>
      </c>
      <c r="Y21" s="72">
        <f t="shared" si="6"/>
        <v>0</v>
      </c>
      <c r="Z21" s="72">
        <f t="shared" si="6"/>
        <v>0</v>
      </c>
      <c r="AA21" s="72">
        <f t="shared" si="6"/>
        <v>0</v>
      </c>
      <c r="AB21" s="72">
        <f t="shared" si="6"/>
        <v>0</v>
      </c>
      <c r="AC21" s="72">
        <f t="shared" si="6"/>
        <v>0</v>
      </c>
      <c r="AD21" s="72">
        <f t="shared" si="6"/>
        <v>0</v>
      </c>
      <c r="AE21" s="72">
        <f t="shared" si="6"/>
        <v>0</v>
      </c>
      <c r="AF21" s="72">
        <f t="shared" si="6"/>
        <v>0</v>
      </c>
      <c r="AG21" s="72">
        <f t="shared" si="6"/>
        <v>0</v>
      </c>
      <c r="AH21" s="72">
        <f t="shared" si="6"/>
        <v>0</v>
      </c>
      <c r="AI21" s="72">
        <f t="shared" si="6"/>
        <v>0</v>
      </c>
      <c r="AJ21" s="72">
        <f t="shared" si="6"/>
        <v>0</v>
      </c>
      <c r="AK21" s="72">
        <f t="shared" si="6"/>
        <v>0</v>
      </c>
      <c r="AL21" s="73"/>
      <c r="AM21" s="73"/>
      <c r="AN21" s="73"/>
    </row>
    <row r="22" ht="15.75" customHeight="1">
      <c r="A22" s="73"/>
      <c r="B22" s="74" t="s">
        <v>59</v>
      </c>
      <c r="C22" s="73"/>
      <c r="D22" s="73"/>
      <c r="E22" s="72"/>
      <c r="F22" s="72"/>
      <c r="G22" s="72">
        <f t="shared" ref="G22:AK22" si="7">G31-G21</f>
        <v>58218.57248</v>
      </c>
      <c r="H22" s="72">
        <f t="shared" si="7"/>
        <v>58218.57248</v>
      </c>
      <c r="I22" s="72">
        <f t="shared" si="7"/>
        <v>58218.57248</v>
      </c>
      <c r="J22" s="72">
        <f t="shared" si="7"/>
        <v>58218.57248</v>
      </c>
      <c r="K22" s="72">
        <f t="shared" si="7"/>
        <v>58218.57248</v>
      </c>
      <c r="L22" s="72">
        <f t="shared" si="7"/>
        <v>58218.57248</v>
      </c>
      <c r="M22" s="72">
        <f t="shared" si="7"/>
        <v>58218.57248</v>
      </c>
      <c r="N22" s="72">
        <f t="shared" si="7"/>
        <v>58218.57248</v>
      </c>
      <c r="O22" s="72">
        <f t="shared" si="7"/>
        <v>58218.57248</v>
      </c>
      <c r="P22" s="72">
        <f t="shared" si="7"/>
        <v>58218.57248</v>
      </c>
      <c r="Q22" s="72">
        <f t="shared" si="7"/>
        <v>58218.57248</v>
      </c>
      <c r="R22" s="72">
        <f t="shared" si="7"/>
        <v>58218.57248</v>
      </c>
      <c r="S22" s="72">
        <f t="shared" si="7"/>
        <v>58218.57248</v>
      </c>
      <c r="T22" s="72">
        <f t="shared" si="7"/>
        <v>58218.57248</v>
      </c>
      <c r="U22" s="72">
        <f t="shared" si="7"/>
        <v>58218.57248</v>
      </c>
      <c r="V22" s="72">
        <f t="shared" si="7"/>
        <v>58218.57248</v>
      </c>
      <c r="W22" s="72">
        <f t="shared" si="7"/>
        <v>58218.57248</v>
      </c>
      <c r="X22" s="72">
        <f t="shared" si="7"/>
        <v>58218.57248</v>
      </c>
      <c r="Y22" s="72">
        <f t="shared" si="7"/>
        <v>58218.57248</v>
      </c>
      <c r="Z22" s="72">
        <f t="shared" si="7"/>
        <v>58218.57248</v>
      </c>
      <c r="AA22" s="72">
        <f t="shared" si="7"/>
        <v>58218.57248</v>
      </c>
      <c r="AB22" s="72">
        <f t="shared" si="7"/>
        <v>58218.57248</v>
      </c>
      <c r="AC22" s="72">
        <f t="shared" si="7"/>
        <v>58218.57248</v>
      </c>
      <c r="AD22" s="72">
        <f t="shared" si="7"/>
        <v>58218.57248</v>
      </c>
      <c r="AE22" s="72">
        <f t="shared" si="7"/>
        <v>58218.57248</v>
      </c>
      <c r="AF22" s="72">
        <f t="shared" si="7"/>
        <v>58218.57248</v>
      </c>
      <c r="AG22" s="72">
        <f t="shared" si="7"/>
        <v>58218.57248</v>
      </c>
      <c r="AH22" s="72">
        <f t="shared" si="7"/>
        <v>58218.57248</v>
      </c>
      <c r="AI22" s="72">
        <f t="shared" si="7"/>
        <v>58218.57248</v>
      </c>
      <c r="AJ22" s="72">
        <f t="shared" si="7"/>
        <v>58218.57248</v>
      </c>
      <c r="AK22" s="72">
        <f t="shared" si="7"/>
        <v>58218.57248</v>
      </c>
      <c r="AL22" s="73"/>
      <c r="AM22" s="73"/>
      <c r="AN22" s="73"/>
    </row>
    <row r="23" ht="15.75" customHeight="1">
      <c r="B23" s="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ht="15.75" customHeight="1">
      <c r="B24" s="71" t="s">
        <v>62</v>
      </c>
      <c r="C24" s="4"/>
      <c r="D24" s="4"/>
      <c r="E24" s="6"/>
      <c r="F24" s="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ht="15.75" customHeight="1">
      <c r="A25" s="73"/>
      <c r="B25" s="75" t="s">
        <v>63</v>
      </c>
      <c r="C25" s="73"/>
      <c r="D25" s="73"/>
      <c r="E25" s="72"/>
      <c r="F25" s="72"/>
      <c r="G25" s="72">
        <f>'MD to MoCo scaling'!C40</f>
        <v>2385.357051</v>
      </c>
      <c r="H25" s="72">
        <f t="shared" ref="H25:AK25" si="8">if(G25+G16-G21&gt;G27,G27,G25+G16-G21)</f>
        <v>3049.883032</v>
      </c>
      <c r="I25" s="72">
        <f t="shared" si="8"/>
        <v>61268.45551</v>
      </c>
      <c r="J25" s="72">
        <f t="shared" si="8"/>
        <v>119487.028</v>
      </c>
      <c r="K25" s="72">
        <f t="shared" si="8"/>
        <v>177705.6005</v>
      </c>
      <c r="L25" s="72">
        <f t="shared" si="8"/>
        <v>235924.1729</v>
      </c>
      <c r="M25" s="72">
        <f t="shared" si="8"/>
        <v>294142.7454</v>
      </c>
      <c r="N25" s="72">
        <f t="shared" si="8"/>
        <v>352361.3179</v>
      </c>
      <c r="O25" s="72">
        <f t="shared" si="8"/>
        <v>410579.8904</v>
      </c>
      <c r="P25" s="72">
        <f t="shared" si="8"/>
        <v>468798.4629</v>
      </c>
      <c r="Q25" s="72">
        <f t="shared" si="8"/>
        <v>527017.0353</v>
      </c>
      <c r="R25" s="72">
        <f t="shared" si="8"/>
        <v>585235.6078</v>
      </c>
      <c r="S25" s="72">
        <f t="shared" si="8"/>
        <v>643454.1803</v>
      </c>
      <c r="T25" s="72">
        <f t="shared" si="8"/>
        <v>701672.7528</v>
      </c>
      <c r="U25" s="72">
        <f t="shared" si="8"/>
        <v>759891.3252</v>
      </c>
      <c r="V25" s="72">
        <f t="shared" si="8"/>
        <v>807040</v>
      </c>
      <c r="W25" s="72">
        <f t="shared" si="8"/>
        <v>807040</v>
      </c>
      <c r="X25" s="72">
        <f t="shared" si="8"/>
        <v>807040</v>
      </c>
      <c r="Y25" s="72">
        <f t="shared" si="8"/>
        <v>807040</v>
      </c>
      <c r="Z25" s="72">
        <f t="shared" si="8"/>
        <v>807040</v>
      </c>
      <c r="AA25" s="72">
        <f t="shared" si="8"/>
        <v>807040</v>
      </c>
      <c r="AB25" s="72">
        <f t="shared" si="8"/>
        <v>807040</v>
      </c>
      <c r="AC25" s="72">
        <f t="shared" si="8"/>
        <v>807040</v>
      </c>
      <c r="AD25" s="72">
        <f t="shared" si="8"/>
        <v>807040</v>
      </c>
      <c r="AE25" s="72">
        <f t="shared" si="8"/>
        <v>807040</v>
      </c>
      <c r="AF25" s="72">
        <f t="shared" si="8"/>
        <v>807040</v>
      </c>
      <c r="AG25" s="72">
        <f t="shared" si="8"/>
        <v>807040</v>
      </c>
      <c r="AH25" s="72">
        <f t="shared" si="8"/>
        <v>807040</v>
      </c>
      <c r="AI25" s="72">
        <f t="shared" si="8"/>
        <v>807040</v>
      </c>
      <c r="AJ25" s="72">
        <f t="shared" si="8"/>
        <v>807040</v>
      </c>
      <c r="AK25" s="72">
        <f t="shared" si="8"/>
        <v>807040</v>
      </c>
      <c r="AL25" s="73"/>
      <c r="AM25" s="73"/>
      <c r="AN25" s="73"/>
    </row>
    <row r="26" ht="15.75" customHeight="1">
      <c r="A26" s="73"/>
      <c r="B26" s="75" t="s">
        <v>65</v>
      </c>
      <c r="C26" s="73"/>
      <c r="D26" s="73"/>
      <c r="E26" s="72"/>
      <c r="F26" s="72"/>
      <c r="G26" s="72">
        <f>G27-G25</f>
        <v>804654.6429</v>
      </c>
      <c r="H26" s="72">
        <f t="shared" ref="H26:AK26" si="9">if((G26+G17-G22)&gt;0,(G26+G17-G22),0)</f>
        <v>803990.117</v>
      </c>
      <c r="I26" s="72">
        <f t="shared" si="9"/>
        <v>745771.5445</v>
      </c>
      <c r="J26" s="72">
        <f t="shared" si="9"/>
        <v>687552.972</v>
      </c>
      <c r="K26" s="72">
        <f t="shared" si="9"/>
        <v>629334.3995</v>
      </c>
      <c r="L26" s="72">
        <f t="shared" si="9"/>
        <v>571115.8271</v>
      </c>
      <c r="M26" s="72">
        <f t="shared" si="9"/>
        <v>512897.2546</v>
      </c>
      <c r="N26" s="72">
        <f t="shared" si="9"/>
        <v>454678.6821</v>
      </c>
      <c r="O26" s="72">
        <f t="shared" si="9"/>
        <v>396460.1096</v>
      </c>
      <c r="P26" s="72">
        <f t="shared" si="9"/>
        <v>338241.5371</v>
      </c>
      <c r="Q26" s="72">
        <f t="shared" si="9"/>
        <v>280022.9647</v>
      </c>
      <c r="R26" s="72">
        <f t="shared" si="9"/>
        <v>221804.3922</v>
      </c>
      <c r="S26" s="72">
        <f t="shared" si="9"/>
        <v>163585.8197</v>
      </c>
      <c r="T26" s="72">
        <f t="shared" si="9"/>
        <v>105367.2472</v>
      </c>
      <c r="U26" s="72">
        <f t="shared" si="9"/>
        <v>47148.67476</v>
      </c>
      <c r="V26" s="72">
        <f t="shared" si="9"/>
        <v>0</v>
      </c>
      <c r="W26" s="72">
        <f t="shared" si="9"/>
        <v>0</v>
      </c>
      <c r="X26" s="72">
        <f t="shared" si="9"/>
        <v>0</v>
      </c>
      <c r="Y26" s="72">
        <f t="shared" si="9"/>
        <v>0</v>
      </c>
      <c r="Z26" s="72">
        <f t="shared" si="9"/>
        <v>0</v>
      </c>
      <c r="AA26" s="72">
        <f t="shared" si="9"/>
        <v>0</v>
      </c>
      <c r="AB26" s="72">
        <f t="shared" si="9"/>
        <v>0</v>
      </c>
      <c r="AC26" s="72">
        <f t="shared" si="9"/>
        <v>0</v>
      </c>
      <c r="AD26" s="72">
        <f t="shared" si="9"/>
        <v>0</v>
      </c>
      <c r="AE26" s="72">
        <f t="shared" si="9"/>
        <v>0</v>
      </c>
      <c r="AF26" s="72">
        <f t="shared" si="9"/>
        <v>0</v>
      </c>
      <c r="AG26" s="72">
        <f t="shared" si="9"/>
        <v>0</v>
      </c>
      <c r="AH26" s="72">
        <f t="shared" si="9"/>
        <v>0</v>
      </c>
      <c r="AI26" s="72">
        <f t="shared" si="9"/>
        <v>0</v>
      </c>
      <c r="AJ26" s="72">
        <f t="shared" si="9"/>
        <v>0</v>
      </c>
      <c r="AK26" s="72">
        <f t="shared" si="9"/>
        <v>0</v>
      </c>
      <c r="AL26" s="73"/>
      <c r="AM26" s="73"/>
      <c r="AN26" s="73"/>
    </row>
    <row r="27" ht="15.75" customHeight="1">
      <c r="A27" s="73"/>
      <c r="B27" s="75" t="s">
        <v>66</v>
      </c>
      <c r="C27" s="73"/>
      <c r="D27" s="73"/>
      <c r="E27" s="72"/>
      <c r="F27" s="72"/>
      <c r="G27" s="72">
        <f>'MD to MoCo scaling'!C38</f>
        <v>807040</v>
      </c>
      <c r="H27" s="72">
        <f t="shared" ref="H27:AK27" si="10">H25+H26</f>
        <v>807040</v>
      </c>
      <c r="I27" s="72">
        <f t="shared" si="10"/>
        <v>807040</v>
      </c>
      <c r="J27" s="72">
        <f t="shared" si="10"/>
        <v>807040</v>
      </c>
      <c r="K27" s="72">
        <f t="shared" si="10"/>
        <v>807040</v>
      </c>
      <c r="L27" s="72">
        <f t="shared" si="10"/>
        <v>807040</v>
      </c>
      <c r="M27" s="72">
        <f t="shared" si="10"/>
        <v>807040</v>
      </c>
      <c r="N27" s="72">
        <f t="shared" si="10"/>
        <v>807040</v>
      </c>
      <c r="O27" s="72">
        <f t="shared" si="10"/>
        <v>807040</v>
      </c>
      <c r="P27" s="72">
        <f t="shared" si="10"/>
        <v>807040</v>
      </c>
      <c r="Q27" s="72">
        <f t="shared" si="10"/>
        <v>807040</v>
      </c>
      <c r="R27" s="72">
        <f t="shared" si="10"/>
        <v>807040</v>
      </c>
      <c r="S27" s="72">
        <f t="shared" si="10"/>
        <v>807040</v>
      </c>
      <c r="T27" s="72">
        <f t="shared" si="10"/>
        <v>807040</v>
      </c>
      <c r="U27" s="72">
        <f t="shared" si="10"/>
        <v>807040</v>
      </c>
      <c r="V27" s="72">
        <f t="shared" si="10"/>
        <v>807040</v>
      </c>
      <c r="W27" s="72">
        <f t="shared" si="10"/>
        <v>807040</v>
      </c>
      <c r="X27" s="72">
        <f t="shared" si="10"/>
        <v>807040</v>
      </c>
      <c r="Y27" s="72">
        <f t="shared" si="10"/>
        <v>807040</v>
      </c>
      <c r="Z27" s="72">
        <f t="shared" si="10"/>
        <v>807040</v>
      </c>
      <c r="AA27" s="72">
        <f t="shared" si="10"/>
        <v>807040</v>
      </c>
      <c r="AB27" s="72">
        <f t="shared" si="10"/>
        <v>807040</v>
      </c>
      <c r="AC27" s="72">
        <f t="shared" si="10"/>
        <v>807040</v>
      </c>
      <c r="AD27" s="72">
        <f t="shared" si="10"/>
        <v>807040</v>
      </c>
      <c r="AE27" s="72">
        <f t="shared" si="10"/>
        <v>807040</v>
      </c>
      <c r="AF27" s="72">
        <f t="shared" si="10"/>
        <v>807040</v>
      </c>
      <c r="AG27" s="72">
        <f t="shared" si="10"/>
        <v>807040</v>
      </c>
      <c r="AH27" s="72">
        <f t="shared" si="10"/>
        <v>807040</v>
      </c>
      <c r="AI27" s="72">
        <f t="shared" si="10"/>
        <v>807040</v>
      </c>
      <c r="AJ27" s="72">
        <f t="shared" si="10"/>
        <v>807040</v>
      </c>
      <c r="AK27" s="72">
        <f t="shared" si="10"/>
        <v>807040</v>
      </c>
      <c r="AL27" s="73"/>
      <c r="AM27" s="73"/>
      <c r="AN27" s="73"/>
    </row>
    <row r="28" ht="15.75" customHeight="1">
      <c r="B28" s="3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ht="15.75" customHeight="1">
      <c r="A29" s="79"/>
      <c r="B29" s="80" t="s">
        <v>69</v>
      </c>
      <c r="C29" s="79"/>
      <c r="D29" s="79"/>
      <c r="E29" s="81"/>
      <c r="F29" s="81"/>
      <c r="G29" s="81">
        <f t="shared" ref="G29:AK29" si="11">G25/G27</f>
        <v>0.002955686275</v>
      </c>
      <c r="H29" s="82">
        <f t="shared" si="11"/>
        <v>0.00377909773</v>
      </c>
      <c r="I29" s="84">
        <f t="shared" si="11"/>
        <v>0.07591749543</v>
      </c>
      <c r="J29" s="84">
        <f t="shared" si="11"/>
        <v>0.1480558931</v>
      </c>
      <c r="K29" s="84">
        <f t="shared" si="11"/>
        <v>0.2201942908</v>
      </c>
      <c r="L29" s="84">
        <f t="shared" si="11"/>
        <v>0.2923326885</v>
      </c>
      <c r="M29" s="84">
        <f t="shared" si="11"/>
        <v>0.3644710862</v>
      </c>
      <c r="N29" s="84">
        <f t="shared" si="11"/>
        <v>0.4366094839</v>
      </c>
      <c r="O29" s="84">
        <f t="shared" si="11"/>
        <v>0.5087478816</v>
      </c>
      <c r="P29" s="84">
        <f t="shared" si="11"/>
        <v>0.5808862793</v>
      </c>
      <c r="Q29" s="84">
        <f t="shared" si="11"/>
        <v>0.653024677</v>
      </c>
      <c r="R29" s="84">
        <f t="shared" si="11"/>
        <v>0.7251630747</v>
      </c>
      <c r="S29" s="84">
        <f t="shared" si="11"/>
        <v>0.7973014724</v>
      </c>
      <c r="T29" s="84">
        <f t="shared" si="11"/>
        <v>0.8694398701</v>
      </c>
      <c r="U29" s="84">
        <f t="shared" si="11"/>
        <v>0.9415782678</v>
      </c>
      <c r="V29" s="84">
        <f t="shared" si="11"/>
        <v>1</v>
      </c>
      <c r="W29" s="84">
        <f t="shared" si="11"/>
        <v>1</v>
      </c>
      <c r="X29" s="84">
        <f t="shared" si="11"/>
        <v>1</v>
      </c>
      <c r="Y29" s="84">
        <f t="shared" si="11"/>
        <v>1</v>
      </c>
      <c r="Z29" s="84">
        <f t="shared" si="11"/>
        <v>1</v>
      </c>
      <c r="AA29" s="86">
        <f t="shared" si="11"/>
        <v>1</v>
      </c>
      <c r="AB29" s="84">
        <f t="shared" si="11"/>
        <v>1</v>
      </c>
      <c r="AC29" s="86">
        <f t="shared" si="11"/>
        <v>1</v>
      </c>
      <c r="AD29" s="84">
        <f t="shared" si="11"/>
        <v>1</v>
      </c>
      <c r="AE29" s="86">
        <f t="shared" si="11"/>
        <v>1</v>
      </c>
      <c r="AF29" s="84">
        <f t="shared" si="11"/>
        <v>1</v>
      </c>
      <c r="AG29" s="86">
        <f t="shared" si="11"/>
        <v>1</v>
      </c>
      <c r="AH29" s="84">
        <f t="shared" si="11"/>
        <v>1</v>
      </c>
      <c r="AI29" s="86">
        <f t="shared" si="11"/>
        <v>1</v>
      </c>
      <c r="AJ29" s="84">
        <f t="shared" si="11"/>
        <v>1</v>
      </c>
      <c r="AK29" s="86">
        <f t="shared" si="11"/>
        <v>1</v>
      </c>
      <c r="AL29" s="79"/>
      <c r="AM29" s="79"/>
      <c r="AN29" s="79"/>
    </row>
    <row r="30" ht="15.75" customHeight="1">
      <c r="B30" s="62" t="s">
        <v>70</v>
      </c>
      <c r="E30" s="8"/>
      <c r="F30" s="8"/>
      <c r="G30" s="81">
        <f t="shared" ref="G30:AK30" si="12">G26/G27</f>
        <v>0.9970443137</v>
      </c>
      <c r="H30" s="19">
        <f t="shared" si="12"/>
        <v>0.9962209023</v>
      </c>
      <c r="I30" s="19">
        <f t="shared" si="12"/>
        <v>0.9240825046</v>
      </c>
      <c r="J30" s="19">
        <f t="shared" si="12"/>
        <v>0.8519441069</v>
      </c>
      <c r="K30" s="19">
        <f t="shared" si="12"/>
        <v>0.7798057092</v>
      </c>
      <c r="L30" s="19">
        <f t="shared" si="12"/>
        <v>0.7076673115</v>
      </c>
      <c r="M30" s="19">
        <f t="shared" si="12"/>
        <v>0.6355289138</v>
      </c>
      <c r="N30" s="19">
        <f t="shared" si="12"/>
        <v>0.5633905161</v>
      </c>
      <c r="O30" s="19">
        <f t="shared" si="12"/>
        <v>0.4912521184</v>
      </c>
      <c r="P30" s="19">
        <f t="shared" si="12"/>
        <v>0.4191137207</v>
      </c>
      <c r="Q30" s="19">
        <f t="shared" si="12"/>
        <v>0.346975323</v>
      </c>
      <c r="R30" s="19">
        <f t="shared" si="12"/>
        <v>0.2748369253</v>
      </c>
      <c r="S30" s="19">
        <f t="shared" si="12"/>
        <v>0.2026985276</v>
      </c>
      <c r="T30" s="19">
        <f t="shared" si="12"/>
        <v>0.1305601299</v>
      </c>
      <c r="U30" s="19">
        <f t="shared" si="12"/>
        <v>0.05842173221</v>
      </c>
      <c r="V30" s="19">
        <f t="shared" si="12"/>
        <v>0</v>
      </c>
      <c r="W30" s="19">
        <f t="shared" si="12"/>
        <v>0</v>
      </c>
      <c r="X30" s="19">
        <f t="shared" si="12"/>
        <v>0</v>
      </c>
      <c r="Y30" s="19">
        <f t="shared" si="12"/>
        <v>0</v>
      </c>
      <c r="Z30" s="19">
        <f t="shared" si="12"/>
        <v>0</v>
      </c>
      <c r="AA30" s="19">
        <f t="shared" si="12"/>
        <v>0</v>
      </c>
      <c r="AB30" s="19">
        <f t="shared" si="12"/>
        <v>0</v>
      </c>
      <c r="AC30" s="19">
        <f t="shared" si="12"/>
        <v>0</v>
      </c>
      <c r="AD30" s="19">
        <f t="shared" si="12"/>
        <v>0</v>
      </c>
      <c r="AE30" s="19">
        <f t="shared" si="12"/>
        <v>0</v>
      </c>
      <c r="AF30" s="19">
        <f t="shared" si="12"/>
        <v>0</v>
      </c>
      <c r="AG30" s="19">
        <f t="shared" si="12"/>
        <v>0</v>
      </c>
      <c r="AH30" s="19">
        <f t="shared" si="12"/>
        <v>0</v>
      </c>
      <c r="AI30" s="19">
        <f t="shared" si="12"/>
        <v>0</v>
      </c>
      <c r="AJ30" s="19">
        <f t="shared" si="12"/>
        <v>0</v>
      </c>
      <c r="AK30" s="19">
        <f t="shared" si="12"/>
        <v>0</v>
      </c>
    </row>
    <row r="31" ht="15.75" customHeight="1">
      <c r="A31" s="73"/>
      <c r="B31" s="75" t="s">
        <v>71</v>
      </c>
      <c r="C31" s="73"/>
      <c r="D31" s="73"/>
      <c r="E31" s="72"/>
      <c r="F31" s="72"/>
      <c r="G31" s="72">
        <f t="shared" ref="G31:AK31" si="13">G15</f>
        <v>58218.57248</v>
      </c>
      <c r="H31" s="72">
        <f t="shared" si="13"/>
        <v>58218.57248</v>
      </c>
      <c r="I31" s="72">
        <f t="shared" si="13"/>
        <v>58218.57248</v>
      </c>
      <c r="J31" s="72">
        <f t="shared" si="13"/>
        <v>58218.57248</v>
      </c>
      <c r="K31" s="72">
        <f t="shared" si="13"/>
        <v>58218.57248</v>
      </c>
      <c r="L31" s="72">
        <f t="shared" si="13"/>
        <v>58218.57248</v>
      </c>
      <c r="M31" s="72">
        <f t="shared" si="13"/>
        <v>58218.57248</v>
      </c>
      <c r="N31" s="72">
        <f t="shared" si="13"/>
        <v>58218.57248</v>
      </c>
      <c r="O31" s="72">
        <f t="shared" si="13"/>
        <v>58218.57248</v>
      </c>
      <c r="P31" s="72">
        <f t="shared" si="13"/>
        <v>58218.57248</v>
      </c>
      <c r="Q31" s="72">
        <f t="shared" si="13"/>
        <v>58218.57248</v>
      </c>
      <c r="R31" s="72">
        <f t="shared" si="13"/>
        <v>58218.57248</v>
      </c>
      <c r="S31" s="72">
        <f t="shared" si="13"/>
        <v>58218.57248</v>
      </c>
      <c r="T31" s="72">
        <f t="shared" si="13"/>
        <v>58218.57248</v>
      </c>
      <c r="U31" s="72">
        <f t="shared" si="13"/>
        <v>58218.57248</v>
      </c>
      <c r="V31" s="72">
        <f t="shared" si="13"/>
        <v>58218.57248</v>
      </c>
      <c r="W31" s="72">
        <f t="shared" si="13"/>
        <v>58218.57248</v>
      </c>
      <c r="X31" s="72">
        <f t="shared" si="13"/>
        <v>58218.57248</v>
      </c>
      <c r="Y31" s="72">
        <f t="shared" si="13"/>
        <v>58218.57248</v>
      </c>
      <c r="Z31" s="72">
        <f t="shared" si="13"/>
        <v>58218.57248</v>
      </c>
      <c r="AA31" s="72">
        <f t="shared" si="13"/>
        <v>58218.57248</v>
      </c>
      <c r="AB31" s="72">
        <f t="shared" si="13"/>
        <v>58218.57248</v>
      </c>
      <c r="AC31" s="72">
        <f t="shared" si="13"/>
        <v>58218.57248</v>
      </c>
      <c r="AD31" s="72">
        <f t="shared" si="13"/>
        <v>58218.57248</v>
      </c>
      <c r="AE31" s="72">
        <f t="shared" si="13"/>
        <v>58218.57248</v>
      </c>
      <c r="AF31" s="72">
        <f t="shared" si="13"/>
        <v>58218.57248</v>
      </c>
      <c r="AG31" s="72">
        <f t="shared" si="13"/>
        <v>58218.57248</v>
      </c>
      <c r="AH31" s="72">
        <f t="shared" si="13"/>
        <v>58218.57248</v>
      </c>
      <c r="AI31" s="72">
        <f t="shared" si="13"/>
        <v>58218.57248</v>
      </c>
      <c r="AJ31" s="72">
        <f t="shared" si="13"/>
        <v>58218.57248</v>
      </c>
      <c r="AK31" s="72">
        <f t="shared" si="13"/>
        <v>58218.57248</v>
      </c>
      <c r="AL31" s="73"/>
      <c r="AM31" s="73"/>
      <c r="AN31" s="73"/>
    </row>
    <row r="32" ht="15.75" customHeight="1">
      <c r="B32" s="3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ht="15.75" customHeight="1">
      <c r="B33" s="11" t="s">
        <v>72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ht="15.75" customHeight="1">
      <c r="A34" s="73"/>
      <c r="B34" s="94" t="s">
        <v>73</v>
      </c>
      <c r="C34" s="73"/>
      <c r="D34" s="73"/>
      <c r="E34" s="72"/>
      <c r="F34" s="72"/>
      <c r="G34" s="95" t="s">
        <v>64</v>
      </c>
      <c r="H34" s="96">
        <v>0.0</v>
      </c>
      <c r="I34" s="96">
        <v>0.0</v>
      </c>
      <c r="J34" s="96">
        <v>0.0</v>
      </c>
      <c r="K34" s="96">
        <v>0.0</v>
      </c>
      <c r="L34" s="96">
        <v>0.0</v>
      </c>
      <c r="M34" s="96">
        <v>0.0</v>
      </c>
      <c r="N34" s="96">
        <v>0.0</v>
      </c>
      <c r="O34" s="96">
        <v>0.0</v>
      </c>
      <c r="P34" s="96">
        <v>0.0</v>
      </c>
      <c r="Q34" s="96">
        <v>0.0</v>
      </c>
      <c r="R34" s="96">
        <v>0.0</v>
      </c>
      <c r="S34" s="96">
        <v>0.0</v>
      </c>
      <c r="T34" s="96">
        <v>0.0</v>
      </c>
      <c r="U34" s="96">
        <v>0.0</v>
      </c>
      <c r="V34" s="96">
        <v>0.0</v>
      </c>
      <c r="W34" s="96">
        <v>0.0</v>
      </c>
      <c r="X34" s="96">
        <v>0.0</v>
      </c>
      <c r="Y34" s="96">
        <v>0.0</v>
      </c>
      <c r="Z34" s="96">
        <v>0.0</v>
      </c>
      <c r="AA34" s="96">
        <v>0.0</v>
      </c>
      <c r="AB34" s="96">
        <v>0.0</v>
      </c>
      <c r="AC34" s="96">
        <v>0.0</v>
      </c>
      <c r="AD34" s="96">
        <v>0.0</v>
      </c>
      <c r="AE34" s="96">
        <v>0.0</v>
      </c>
      <c r="AF34" s="96">
        <v>0.0</v>
      </c>
      <c r="AG34" s="96">
        <v>0.0</v>
      </c>
      <c r="AH34" s="96">
        <v>0.0</v>
      </c>
      <c r="AI34" s="96">
        <v>0.0</v>
      </c>
      <c r="AJ34" s="96">
        <v>0.0</v>
      </c>
      <c r="AK34" s="96">
        <v>0.0</v>
      </c>
      <c r="AL34" s="73"/>
      <c r="AM34" s="73"/>
      <c r="AN34" s="73"/>
    </row>
    <row r="35" ht="15.75" customHeight="1">
      <c r="A35" s="73"/>
      <c r="B35" s="97" t="s">
        <v>76</v>
      </c>
      <c r="C35" s="73"/>
      <c r="D35" s="73"/>
      <c r="E35" s="72"/>
      <c r="F35" s="72"/>
      <c r="G35" s="95" t="s">
        <v>64</v>
      </c>
      <c r="H35" s="98">
        <v>1.0</v>
      </c>
      <c r="I35" s="98">
        <v>1.0</v>
      </c>
      <c r="J35" s="98">
        <v>1.0</v>
      </c>
      <c r="K35" s="98">
        <v>1.0</v>
      </c>
      <c r="L35" s="98">
        <v>1.0</v>
      </c>
      <c r="M35" s="98">
        <v>1.0</v>
      </c>
      <c r="N35" s="98">
        <v>1.0</v>
      </c>
      <c r="O35" s="98">
        <v>1.0</v>
      </c>
      <c r="P35" s="98">
        <v>1.0</v>
      </c>
      <c r="Q35" s="98">
        <v>1.0</v>
      </c>
      <c r="R35" s="98">
        <v>1.0</v>
      </c>
      <c r="S35" s="98">
        <v>1.0</v>
      </c>
      <c r="T35" s="98">
        <v>1.0</v>
      </c>
      <c r="U35" s="98">
        <v>1.0</v>
      </c>
      <c r="V35" s="98">
        <v>1.0</v>
      </c>
      <c r="W35" s="98">
        <v>1.0</v>
      </c>
      <c r="X35" s="98">
        <v>1.0</v>
      </c>
      <c r="Y35" s="98">
        <v>1.0</v>
      </c>
      <c r="Z35" s="98">
        <v>1.0</v>
      </c>
      <c r="AA35" s="98">
        <v>1.0</v>
      </c>
      <c r="AB35" s="98">
        <v>1.0</v>
      </c>
      <c r="AC35" s="98">
        <v>1.0</v>
      </c>
      <c r="AD35" s="98">
        <v>1.0</v>
      </c>
      <c r="AE35" s="98">
        <v>1.0</v>
      </c>
      <c r="AF35" s="98">
        <v>1.0</v>
      </c>
      <c r="AG35" s="98">
        <v>1.0</v>
      </c>
      <c r="AH35" s="98">
        <v>1.0</v>
      </c>
      <c r="AI35" s="98">
        <v>1.0</v>
      </c>
      <c r="AJ35" s="98">
        <v>1.0</v>
      </c>
      <c r="AK35" s="98">
        <v>1.0</v>
      </c>
      <c r="AL35" s="73"/>
      <c r="AM35" s="73"/>
      <c r="AN35" s="73"/>
    </row>
    <row r="36" ht="15.75" customHeight="1">
      <c r="A36" s="73"/>
      <c r="B36" s="75" t="s">
        <v>77</v>
      </c>
      <c r="C36" s="73"/>
      <c r="D36" s="73"/>
      <c r="E36" s="72"/>
      <c r="F36" s="72"/>
      <c r="G36" s="95">
        <v>0.0</v>
      </c>
      <c r="H36" s="95">
        <f t="shared" ref="H36:AK36" si="14">H20*H34*H35</f>
        <v>0</v>
      </c>
      <c r="I36" s="95">
        <f t="shared" si="14"/>
        <v>0</v>
      </c>
      <c r="J36" s="95">
        <f t="shared" si="14"/>
        <v>0</v>
      </c>
      <c r="K36" s="95">
        <f t="shared" si="14"/>
        <v>0</v>
      </c>
      <c r="L36" s="95">
        <f t="shared" si="14"/>
        <v>0</v>
      </c>
      <c r="M36" s="95">
        <f t="shared" si="14"/>
        <v>0</v>
      </c>
      <c r="N36" s="95">
        <f t="shared" si="14"/>
        <v>0</v>
      </c>
      <c r="O36" s="95">
        <f t="shared" si="14"/>
        <v>0</v>
      </c>
      <c r="P36" s="95">
        <f t="shared" si="14"/>
        <v>0</v>
      </c>
      <c r="Q36" s="95">
        <f t="shared" si="14"/>
        <v>0</v>
      </c>
      <c r="R36" s="95">
        <f t="shared" si="14"/>
        <v>0</v>
      </c>
      <c r="S36" s="95">
        <f t="shared" si="14"/>
        <v>0</v>
      </c>
      <c r="T36" s="95">
        <f t="shared" si="14"/>
        <v>0</v>
      </c>
      <c r="U36" s="95">
        <f t="shared" si="14"/>
        <v>0</v>
      </c>
      <c r="V36" s="95">
        <f t="shared" si="14"/>
        <v>0</v>
      </c>
      <c r="W36" s="95">
        <f t="shared" si="14"/>
        <v>0</v>
      </c>
      <c r="X36" s="95">
        <f t="shared" si="14"/>
        <v>0</v>
      </c>
      <c r="Y36" s="95">
        <f t="shared" si="14"/>
        <v>0</v>
      </c>
      <c r="Z36" s="95">
        <f t="shared" si="14"/>
        <v>0</v>
      </c>
      <c r="AA36" s="95">
        <f t="shared" si="14"/>
        <v>0</v>
      </c>
      <c r="AB36" s="95">
        <f t="shared" si="14"/>
        <v>0</v>
      </c>
      <c r="AC36" s="95">
        <f t="shared" si="14"/>
        <v>0</v>
      </c>
      <c r="AD36" s="95">
        <f t="shared" si="14"/>
        <v>0</v>
      </c>
      <c r="AE36" s="95">
        <f t="shared" si="14"/>
        <v>0</v>
      </c>
      <c r="AF36" s="95">
        <f t="shared" si="14"/>
        <v>0</v>
      </c>
      <c r="AG36" s="95">
        <f t="shared" si="14"/>
        <v>0</v>
      </c>
      <c r="AH36" s="95">
        <f t="shared" si="14"/>
        <v>0</v>
      </c>
      <c r="AI36" s="95">
        <f t="shared" si="14"/>
        <v>0</v>
      </c>
      <c r="AJ36" s="95">
        <f t="shared" si="14"/>
        <v>0</v>
      </c>
      <c r="AK36" s="95">
        <f t="shared" si="14"/>
        <v>0</v>
      </c>
      <c r="AL36" s="73"/>
      <c r="AM36" s="73"/>
      <c r="AN36" s="73"/>
    </row>
    <row r="37" ht="15.75" customHeight="1">
      <c r="A37" s="73"/>
      <c r="B37" s="75" t="s">
        <v>78</v>
      </c>
      <c r="C37" s="73"/>
      <c r="D37" s="73"/>
      <c r="E37" s="72"/>
      <c r="F37" s="72"/>
      <c r="G37" s="95">
        <v>0.0</v>
      </c>
      <c r="H37" s="72">
        <f t="shared" ref="H37:AK37" si="15">H20*H34*(1-H35)</f>
        <v>0</v>
      </c>
      <c r="I37" s="72">
        <f t="shared" si="15"/>
        <v>0</v>
      </c>
      <c r="J37" s="72">
        <f t="shared" si="15"/>
        <v>0</v>
      </c>
      <c r="K37" s="72">
        <f t="shared" si="15"/>
        <v>0</v>
      </c>
      <c r="L37" s="72">
        <f t="shared" si="15"/>
        <v>0</v>
      </c>
      <c r="M37" s="72">
        <f t="shared" si="15"/>
        <v>0</v>
      </c>
      <c r="N37" s="72">
        <f t="shared" si="15"/>
        <v>0</v>
      </c>
      <c r="O37" s="72">
        <f t="shared" si="15"/>
        <v>0</v>
      </c>
      <c r="P37" s="72">
        <f t="shared" si="15"/>
        <v>0</v>
      </c>
      <c r="Q37" s="72">
        <f t="shared" si="15"/>
        <v>0</v>
      </c>
      <c r="R37" s="72">
        <f t="shared" si="15"/>
        <v>0</v>
      </c>
      <c r="S37" s="72">
        <f t="shared" si="15"/>
        <v>0</v>
      </c>
      <c r="T37" s="72">
        <f t="shared" si="15"/>
        <v>0</v>
      </c>
      <c r="U37" s="72">
        <f t="shared" si="15"/>
        <v>0</v>
      </c>
      <c r="V37" s="72">
        <f t="shared" si="15"/>
        <v>0</v>
      </c>
      <c r="W37" s="72">
        <f t="shared" si="15"/>
        <v>0</v>
      </c>
      <c r="X37" s="72">
        <f t="shared" si="15"/>
        <v>0</v>
      </c>
      <c r="Y37" s="72">
        <f t="shared" si="15"/>
        <v>0</v>
      </c>
      <c r="Z37" s="72">
        <f t="shared" si="15"/>
        <v>0</v>
      </c>
      <c r="AA37" s="72">
        <f t="shared" si="15"/>
        <v>0</v>
      </c>
      <c r="AB37" s="72">
        <f t="shared" si="15"/>
        <v>0</v>
      </c>
      <c r="AC37" s="72">
        <f t="shared" si="15"/>
        <v>0</v>
      </c>
      <c r="AD37" s="72">
        <f t="shared" si="15"/>
        <v>0</v>
      </c>
      <c r="AE37" s="72">
        <f t="shared" si="15"/>
        <v>0</v>
      </c>
      <c r="AF37" s="72">
        <f t="shared" si="15"/>
        <v>0</v>
      </c>
      <c r="AG37" s="72">
        <f t="shared" si="15"/>
        <v>0</v>
      </c>
      <c r="AH37" s="72">
        <f t="shared" si="15"/>
        <v>0</v>
      </c>
      <c r="AI37" s="72">
        <f t="shared" si="15"/>
        <v>0</v>
      </c>
      <c r="AJ37" s="72">
        <f t="shared" si="15"/>
        <v>0</v>
      </c>
      <c r="AK37" s="72">
        <f t="shared" si="15"/>
        <v>0</v>
      </c>
      <c r="AL37" s="73"/>
      <c r="AM37" s="73"/>
      <c r="AN37" s="73"/>
    </row>
    <row r="38" ht="15.75" customHeight="1">
      <c r="A38" s="73"/>
      <c r="B38" s="75"/>
      <c r="C38" s="73"/>
      <c r="D38" s="73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3"/>
      <c r="AM38" s="73"/>
      <c r="AN38" s="73"/>
    </row>
    <row r="39" ht="15.75" customHeight="1">
      <c r="A39" s="73"/>
      <c r="B39" s="62" t="s">
        <v>82</v>
      </c>
      <c r="C39" s="73"/>
      <c r="D39" s="73"/>
      <c r="E39" s="72"/>
      <c r="F39" s="72"/>
      <c r="G39" s="72"/>
      <c r="H39" s="72">
        <f t="shared" ref="H39:AK39" si="16">H36+H37</f>
        <v>0</v>
      </c>
      <c r="I39" s="72">
        <f t="shared" si="16"/>
        <v>0</v>
      </c>
      <c r="J39" s="72">
        <f t="shared" si="16"/>
        <v>0</v>
      </c>
      <c r="K39" s="72">
        <f t="shared" si="16"/>
        <v>0</v>
      </c>
      <c r="L39" s="72">
        <f t="shared" si="16"/>
        <v>0</v>
      </c>
      <c r="M39" s="72">
        <f t="shared" si="16"/>
        <v>0</v>
      </c>
      <c r="N39" s="72">
        <f t="shared" si="16"/>
        <v>0</v>
      </c>
      <c r="O39" s="72">
        <f t="shared" si="16"/>
        <v>0</v>
      </c>
      <c r="P39" s="72">
        <f t="shared" si="16"/>
        <v>0</v>
      </c>
      <c r="Q39" s="72">
        <f t="shared" si="16"/>
        <v>0</v>
      </c>
      <c r="R39" s="72">
        <f t="shared" si="16"/>
        <v>0</v>
      </c>
      <c r="S39" s="72">
        <f t="shared" si="16"/>
        <v>0</v>
      </c>
      <c r="T39" s="72">
        <f t="shared" si="16"/>
        <v>0</v>
      </c>
      <c r="U39" s="72">
        <f t="shared" si="16"/>
        <v>0</v>
      </c>
      <c r="V39" s="72">
        <f t="shared" si="16"/>
        <v>0</v>
      </c>
      <c r="W39" s="72">
        <f t="shared" si="16"/>
        <v>0</v>
      </c>
      <c r="X39" s="72">
        <f t="shared" si="16"/>
        <v>0</v>
      </c>
      <c r="Y39" s="72">
        <f t="shared" si="16"/>
        <v>0</v>
      </c>
      <c r="Z39" s="72">
        <f t="shared" si="16"/>
        <v>0</v>
      </c>
      <c r="AA39" s="72">
        <f t="shared" si="16"/>
        <v>0</v>
      </c>
      <c r="AB39" s="72">
        <f t="shared" si="16"/>
        <v>0</v>
      </c>
      <c r="AC39" s="72">
        <f t="shared" si="16"/>
        <v>0</v>
      </c>
      <c r="AD39" s="72">
        <f t="shared" si="16"/>
        <v>0</v>
      </c>
      <c r="AE39" s="72">
        <f t="shared" si="16"/>
        <v>0</v>
      </c>
      <c r="AF39" s="72">
        <f t="shared" si="16"/>
        <v>0</v>
      </c>
      <c r="AG39" s="72">
        <f t="shared" si="16"/>
        <v>0</v>
      </c>
      <c r="AH39" s="72">
        <f t="shared" si="16"/>
        <v>0</v>
      </c>
      <c r="AI39" s="72">
        <f t="shared" si="16"/>
        <v>0</v>
      </c>
      <c r="AJ39" s="72">
        <f t="shared" si="16"/>
        <v>0</v>
      </c>
      <c r="AK39" s="72">
        <f t="shared" si="16"/>
        <v>0</v>
      </c>
      <c r="AL39" s="73"/>
      <c r="AM39" s="73"/>
      <c r="AN39" s="73"/>
    </row>
    <row r="40" ht="15.75" customHeight="1">
      <c r="A40" s="73"/>
      <c r="B40" s="94" t="s">
        <v>87</v>
      </c>
      <c r="C40" s="73"/>
      <c r="D40" s="73"/>
      <c r="E40" s="72"/>
      <c r="F40" s="72"/>
      <c r="G40" s="72"/>
      <c r="H40" s="96">
        <v>1.0</v>
      </c>
      <c r="I40" s="96">
        <v>1.0</v>
      </c>
      <c r="J40" s="96">
        <v>1.0</v>
      </c>
      <c r="K40" s="96">
        <v>1.0</v>
      </c>
      <c r="L40" s="96">
        <v>1.0</v>
      </c>
      <c r="M40" s="96">
        <v>1.0</v>
      </c>
      <c r="N40" s="96">
        <v>1.0</v>
      </c>
      <c r="O40" s="96">
        <v>1.0</v>
      </c>
      <c r="P40" s="96">
        <v>1.0</v>
      </c>
      <c r="Q40" s="96">
        <v>1.0</v>
      </c>
      <c r="R40" s="96">
        <v>1.0</v>
      </c>
      <c r="S40" s="96">
        <v>1.0</v>
      </c>
      <c r="T40" s="96">
        <v>1.0</v>
      </c>
      <c r="U40" s="96">
        <v>1.0</v>
      </c>
      <c r="V40" s="96">
        <v>1.0</v>
      </c>
      <c r="W40" s="96">
        <v>1.0</v>
      </c>
      <c r="X40" s="96">
        <v>1.0</v>
      </c>
      <c r="Y40" s="96">
        <v>1.0</v>
      </c>
      <c r="Z40" s="96">
        <v>1.0</v>
      </c>
      <c r="AA40" s="96">
        <v>1.0</v>
      </c>
      <c r="AB40" s="96">
        <v>1.0</v>
      </c>
      <c r="AC40" s="96">
        <v>1.0</v>
      </c>
      <c r="AD40" s="96">
        <v>1.0</v>
      </c>
      <c r="AE40" s="96">
        <v>1.0</v>
      </c>
      <c r="AF40" s="96">
        <v>1.0</v>
      </c>
      <c r="AG40" s="96">
        <v>1.0</v>
      </c>
      <c r="AH40" s="96">
        <v>1.0</v>
      </c>
      <c r="AI40" s="96">
        <v>1.0</v>
      </c>
      <c r="AJ40" s="96">
        <v>1.0</v>
      </c>
      <c r="AK40" s="96">
        <v>1.0</v>
      </c>
      <c r="AL40" s="73"/>
      <c r="AM40" s="73"/>
      <c r="AN40" s="73"/>
    </row>
    <row r="41" ht="15.75" customHeight="1">
      <c r="A41" s="73"/>
      <c r="B41" s="75" t="s">
        <v>95</v>
      </c>
      <c r="C41" s="73"/>
      <c r="D41" s="73"/>
      <c r="E41" s="72"/>
      <c r="F41" s="72"/>
      <c r="G41" s="72"/>
      <c r="H41" s="72">
        <f t="shared" ref="H41:AK41" si="17">H39-H42</f>
        <v>0</v>
      </c>
      <c r="I41" s="72">
        <f t="shared" si="17"/>
        <v>0</v>
      </c>
      <c r="J41" s="72">
        <f t="shared" si="17"/>
        <v>0</v>
      </c>
      <c r="K41" s="72">
        <f t="shared" si="17"/>
        <v>0</v>
      </c>
      <c r="L41" s="72">
        <f t="shared" si="17"/>
        <v>0</v>
      </c>
      <c r="M41" s="72">
        <f t="shared" si="17"/>
        <v>0</v>
      </c>
      <c r="N41" s="72">
        <f t="shared" si="17"/>
        <v>0</v>
      </c>
      <c r="O41" s="72">
        <f t="shared" si="17"/>
        <v>0</v>
      </c>
      <c r="P41" s="72">
        <f t="shared" si="17"/>
        <v>0</v>
      </c>
      <c r="Q41" s="72">
        <f t="shared" si="17"/>
        <v>0</v>
      </c>
      <c r="R41" s="72">
        <f t="shared" si="17"/>
        <v>0</v>
      </c>
      <c r="S41" s="72">
        <f t="shared" si="17"/>
        <v>0</v>
      </c>
      <c r="T41" s="72">
        <f t="shared" si="17"/>
        <v>0</v>
      </c>
      <c r="U41" s="72">
        <f t="shared" si="17"/>
        <v>0</v>
      </c>
      <c r="V41" s="72">
        <f t="shared" si="17"/>
        <v>0</v>
      </c>
      <c r="W41" s="72">
        <f t="shared" si="17"/>
        <v>0</v>
      </c>
      <c r="X41" s="72">
        <f t="shared" si="17"/>
        <v>0</v>
      </c>
      <c r="Y41" s="72">
        <f t="shared" si="17"/>
        <v>0</v>
      </c>
      <c r="Z41" s="72">
        <f t="shared" si="17"/>
        <v>0</v>
      </c>
      <c r="AA41" s="72">
        <f t="shared" si="17"/>
        <v>0</v>
      </c>
      <c r="AB41" s="72">
        <f t="shared" si="17"/>
        <v>0</v>
      </c>
      <c r="AC41" s="72">
        <f t="shared" si="17"/>
        <v>0</v>
      </c>
      <c r="AD41" s="72">
        <f t="shared" si="17"/>
        <v>0</v>
      </c>
      <c r="AE41" s="72">
        <f t="shared" si="17"/>
        <v>0</v>
      </c>
      <c r="AF41" s="72">
        <f t="shared" si="17"/>
        <v>0</v>
      </c>
      <c r="AG41" s="72">
        <f t="shared" si="17"/>
        <v>0</v>
      </c>
      <c r="AH41" s="72">
        <f t="shared" si="17"/>
        <v>0</v>
      </c>
      <c r="AI41" s="72">
        <f t="shared" si="17"/>
        <v>0</v>
      </c>
      <c r="AJ41" s="72">
        <f t="shared" si="17"/>
        <v>0</v>
      </c>
      <c r="AK41" s="72">
        <f t="shared" si="17"/>
        <v>0</v>
      </c>
      <c r="AL41" s="73"/>
      <c r="AM41" s="73"/>
      <c r="AN41" s="73"/>
    </row>
    <row r="42" ht="15.75" customHeight="1">
      <c r="A42" s="73"/>
      <c r="B42" s="75" t="s">
        <v>102</v>
      </c>
      <c r="C42" s="73"/>
      <c r="D42" s="73"/>
      <c r="E42" s="72"/>
      <c r="F42" s="72"/>
      <c r="G42" s="72"/>
      <c r="H42" s="72">
        <f t="shared" ref="H42:AK42" si="18">H39*H40</f>
        <v>0</v>
      </c>
      <c r="I42" s="72">
        <f t="shared" si="18"/>
        <v>0</v>
      </c>
      <c r="J42" s="72">
        <f t="shared" si="18"/>
        <v>0</v>
      </c>
      <c r="K42" s="72">
        <f t="shared" si="18"/>
        <v>0</v>
      </c>
      <c r="L42" s="72">
        <f t="shared" si="18"/>
        <v>0</v>
      </c>
      <c r="M42" s="72">
        <f t="shared" si="18"/>
        <v>0</v>
      </c>
      <c r="N42" s="72">
        <f t="shared" si="18"/>
        <v>0</v>
      </c>
      <c r="O42" s="72">
        <f t="shared" si="18"/>
        <v>0</v>
      </c>
      <c r="P42" s="72">
        <f t="shared" si="18"/>
        <v>0</v>
      </c>
      <c r="Q42" s="72">
        <f t="shared" si="18"/>
        <v>0</v>
      </c>
      <c r="R42" s="72">
        <f t="shared" si="18"/>
        <v>0</v>
      </c>
      <c r="S42" s="72">
        <f t="shared" si="18"/>
        <v>0</v>
      </c>
      <c r="T42" s="72">
        <f t="shared" si="18"/>
        <v>0</v>
      </c>
      <c r="U42" s="72">
        <f t="shared" si="18"/>
        <v>0</v>
      </c>
      <c r="V42" s="72">
        <f t="shared" si="18"/>
        <v>0</v>
      </c>
      <c r="W42" s="72">
        <f t="shared" si="18"/>
        <v>0</v>
      </c>
      <c r="X42" s="72">
        <f t="shared" si="18"/>
        <v>0</v>
      </c>
      <c r="Y42" s="72">
        <f t="shared" si="18"/>
        <v>0</v>
      </c>
      <c r="Z42" s="72">
        <f t="shared" si="18"/>
        <v>0</v>
      </c>
      <c r="AA42" s="72">
        <f t="shared" si="18"/>
        <v>0</v>
      </c>
      <c r="AB42" s="72">
        <f t="shared" si="18"/>
        <v>0</v>
      </c>
      <c r="AC42" s="72">
        <f t="shared" si="18"/>
        <v>0</v>
      </c>
      <c r="AD42" s="72">
        <f t="shared" si="18"/>
        <v>0</v>
      </c>
      <c r="AE42" s="72">
        <f t="shared" si="18"/>
        <v>0</v>
      </c>
      <c r="AF42" s="72">
        <f t="shared" si="18"/>
        <v>0</v>
      </c>
      <c r="AG42" s="72">
        <f t="shared" si="18"/>
        <v>0</v>
      </c>
      <c r="AH42" s="72">
        <f t="shared" si="18"/>
        <v>0</v>
      </c>
      <c r="AI42" s="72">
        <f t="shared" si="18"/>
        <v>0</v>
      </c>
      <c r="AJ42" s="72">
        <f t="shared" si="18"/>
        <v>0</v>
      </c>
      <c r="AK42" s="72">
        <f t="shared" si="18"/>
        <v>0</v>
      </c>
      <c r="AL42" s="73"/>
      <c r="AM42" s="73"/>
      <c r="AN42" s="73"/>
    </row>
    <row r="43">
      <c r="B43" s="11"/>
    </row>
    <row r="44">
      <c r="B44" s="11" t="s">
        <v>105</v>
      </c>
      <c r="N44" s="72"/>
    </row>
    <row r="45" ht="15.75" customHeight="1">
      <c r="A45" s="73"/>
      <c r="B45" s="75" t="s">
        <v>106</v>
      </c>
      <c r="C45" s="73"/>
      <c r="D45" s="73"/>
      <c r="E45" s="72"/>
      <c r="F45" s="72"/>
      <c r="G45" s="72">
        <f t="shared" ref="G45:G46" si="20">G25</f>
        <v>2385.357051</v>
      </c>
      <c r="H45" s="72">
        <f t="shared" ref="H45:AK45" si="19">if(G45+G16-G21-G37+HG42&gt;H27,H27,G45+G16-G21-G37+G42)</f>
        <v>3049.883032</v>
      </c>
      <c r="I45" s="72">
        <f t="shared" si="19"/>
        <v>61268.45551</v>
      </c>
      <c r="J45" s="72">
        <f t="shared" si="19"/>
        <v>119487.028</v>
      </c>
      <c r="K45" s="72">
        <f t="shared" si="19"/>
        <v>177705.6005</v>
      </c>
      <c r="L45" s="72">
        <f t="shared" si="19"/>
        <v>235924.1729</v>
      </c>
      <c r="M45" s="72">
        <f t="shared" si="19"/>
        <v>294142.7454</v>
      </c>
      <c r="N45" s="72">
        <f t="shared" si="19"/>
        <v>352361.3179</v>
      </c>
      <c r="O45" s="72">
        <f t="shared" si="19"/>
        <v>410579.8904</v>
      </c>
      <c r="P45" s="72">
        <f t="shared" si="19"/>
        <v>468798.4629</v>
      </c>
      <c r="Q45" s="72">
        <f t="shared" si="19"/>
        <v>527017.0353</v>
      </c>
      <c r="R45" s="72">
        <f t="shared" si="19"/>
        <v>585235.6078</v>
      </c>
      <c r="S45" s="72">
        <f t="shared" si="19"/>
        <v>643454.1803</v>
      </c>
      <c r="T45" s="72">
        <f t="shared" si="19"/>
        <v>701672.7528</v>
      </c>
      <c r="U45" s="72">
        <f t="shared" si="19"/>
        <v>759891.3252</v>
      </c>
      <c r="V45" s="72">
        <f t="shared" si="19"/>
        <v>807040</v>
      </c>
      <c r="W45" s="72">
        <f t="shared" si="19"/>
        <v>807040</v>
      </c>
      <c r="X45" s="72">
        <f t="shared" si="19"/>
        <v>807040</v>
      </c>
      <c r="Y45" s="72">
        <f t="shared" si="19"/>
        <v>807040</v>
      </c>
      <c r="Z45" s="72">
        <f t="shared" si="19"/>
        <v>807040</v>
      </c>
      <c r="AA45" s="72">
        <f t="shared" si="19"/>
        <v>807040</v>
      </c>
      <c r="AB45" s="72">
        <f t="shared" si="19"/>
        <v>807040</v>
      </c>
      <c r="AC45" s="72">
        <f t="shared" si="19"/>
        <v>807040</v>
      </c>
      <c r="AD45" s="72">
        <f t="shared" si="19"/>
        <v>807040</v>
      </c>
      <c r="AE45" s="72">
        <f t="shared" si="19"/>
        <v>807040</v>
      </c>
      <c r="AF45" s="72">
        <f t="shared" si="19"/>
        <v>807040</v>
      </c>
      <c r="AG45" s="72">
        <f t="shared" si="19"/>
        <v>807040</v>
      </c>
      <c r="AH45" s="72">
        <f t="shared" si="19"/>
        <v>807040</v>
      </c>
      <c r="AI45" s="72">
        <f t="shared" si="19"/>
        <v>807040</v>
      </c>
      <c r="AJ45" s="72">
        <f t="shared" si="19"/>
        <v>807040</v>
      </c>
      <c r="AK45" s="72">
        <f t="shared" si="19"/>
        <v>807040</v>
      </c>
      <c r="AL45" s="73"/>
      <c r="AM45" s="73"/>
      <c r="AN45" s="73"/>
    </row>
    <row r="46" ht="15.75" customHeight="1">
      <c r="A46" s="73"/>
      <c r="B46" s="75" t="s">
        <v>112</v>
      </c>
      <c r="C46" s="73"/>
      <c r="D46" s="73"/>
      <c r="E46" s="72"/>
      <c r="F46" s="72"/>
      <c r="G46" s="72">
        <f t="shared" si="20"/>
        <v>804654.6429</v>
      </c>
      <c r="H46" s="72">
        <f t="shared" ref="H46:AK46" si="21">if(G46+G17-G22-G36+G41&lt;0,0,G46+G17-G22-G36+G41)</f>
        <v>803990.117</v>
      </c>
      <c r="I46" s="72">
        <f t="shared" si="21"/>
        <v>745771.5445</v>
      </c>
      <c r="J46" s="72">
        <f t="shared" si="21"/>
        <v>687552.972</v>
      </c>
      <c r="K46" s="72">
        <f t="shared" si="21"/>
        <v>629334.3995</v>
      </c>
      <c r="L46" s="72">
        <f t="shared" si="21"/>
        <v>571115.8271</v>
      </c>
      <c r="M46" s="72">
        <f t="shared" si="21"/>
        <v>512897.2546</v>
      </c>
      <c r="N46" s="72">
        <f t="shared" si="21"/>
        <v>454678.6821</v>
      </c>
      <c r="O46" s="72">
        <f t="shared" si="21"/>
        <v>396460.1096</v>
      </c>
      <c r="P46" s="72">
        <f t="shared" si="21"/>
        <v>338241.5371</v>
      </c>
      <c r="Q46" s="72">
        <f t="shared" si="21"/>
        <v>280022.9647</v>
      </c>
      <c r="R46" s="72">
        <f t="shared" si="21"/>
        <v>221804.3922</v>
      </c>
      <c r="S46" s="72">
        <f t="shared" si="21"/>
        <v>163585.8197</v>
      </c>
      <c r="T46" s="72">
        <f t="shared" si="21"/>
        <v>105367.2472</v>
      </c>
      <c r="U46" s="72">
        <f t="shared" si="21"/>
        <v>47148.67476</v>
      </c>
      <c r="V46" s="72">
        <f t="shared" si="21"/>
        <v>0</v>
      </c>
      <c r="W46" s="72">
        <f t="shared" si="21"/>
        <v>0</v>
      </c>
      <c r="X46" s="72">
        <f t="shared" si="21"/>
        <v>0</v>
      </c>
      <c r="Y46" s="72">
        <f t="shared" si="21"/>
        <v>0</v>
      </c>
      <c r="Z46" s="72">
        <f t="shared" si="21"/>
        <v>0</v>
      </c>
      <c r="AA46" s="72">
        <f t="shared" si="21"/>
        <v>0</v>
      </c>
      <c r="AB46" s="72">
        <f t="shared" si="21"/>
        <v>0</v>
      </c>
      <c r="AC46" s="72">
        <f t="shared" si="21"/>
        <v>0</v>
      </c>
      <c r="AD46" s="72">
        <f t="shared" si="21"/>
        <v>0</v>
      </c>
      <c r="AE46" s="72">
        <f t="shared" si="21"/>
        <v>0</v>
      </c>
      <c r="AF46" s="72">
        <f t="shared" si="21"/>
        <v>0</v>
      </c>
      <c r="AG46" s="72">
        <f t="shared" si="21"/>
        <v>0</v>
      </c>
      <c r="AH46" s="72">
        <f t="shared" si="21"/>
        <v>0</v>
      </c>
      <c r="AI46" s="72">
        <f t="shared" si="21"/>
        <v>0</v>
      </c>
      <c r="AJ46" s="72">
        <f t="shared" si="21"/>
        <v>0</v>
      </c>
      <c r="AK46" s="72">
        <f t="shared" si="21"/>
        <v>0</v>
      </c>
      <c r="AL46" s="73"/>
      <c r="AM46" s="73"/>
      <c r="AN46" s="73"/>
    </row>
    <row r="47" ht="15.75" customHeight="1">
      <c r="B47" s="75" t="s">
        <v>113</v>
      </c>
      <c r="E47" s="8"/>
      <c r="F47" s="8"/>
      <c r="G47" s="72">
        <f t="shared" ref="G47:AK47" si="22">G45+G46</f>
        <v>807040</v>
      </c>
      <c r="H47" s="72">
        <f t="shared" si="22"/>
        <v>807040</v>
      </c>
      <c r="I47" s="72">
        <f t="shared" si="22"/>
        <v>807040</v>
      </c>
      <c r="J47" s="72">
        <f t="shared" si="22"/>
        <v>807040</v>
      </c>
      <c r="K47" s="72">
        <f t="shared" si="22"/>
        <v>807040</v>
      </c>
      <c r="L47" s="72">
        <f t="shared" si="22"/>
        <v>807040</v>
      </c>
      <c r="M47" s="72">
        <f t="shared" si="22"/>
        <v>807040</v>
      </c>
      <c r="N47" s="72">
        <f t="shared" si="22"/>
        <v>807040</v>
      </c>
      <c r="O47" s="72">
        <f t="shared" si="22"/>
        <v>807040</v>
      </c>
      <c r="P47" s="72">
        <f t="shared" si="22"/>
        <v>807040</v>
      </c>
      <c r="Q47" s="72">
        <f t="shared" si="22"/>
        <v>807040</v>
      </c>
      <c r="R47" s="72">
        <f t="shared" si="22"/>
        <v>807040</v>
      </c>
      <c r="S47" s="72">
        <f t="shared" si="22"/>
        <v>807040</v>
      </c>
      <c r="T47" s="72">
        <f t="shared" si="22"/>
        <v>807040</v>
      </c>
      <c r="U47" s="72">
        <f t="shared" si="22"/>
        <v>807040</v>
      </c>
      <c r="V47" s="72">
        <f t="shared" si="22"/>
        <v>807040</v>
      </c>
      <c r="W47" s="72">
        <f t="shared" si="22"/>
        <v>807040</v>
      </c>
      <c r="X47" s="72">
        <f t="shared" si="22"/>
        <v>807040</v>
      </c>
      <c r="Y47" s="72">
        <f t="shared" si="22"/>
        <v>807040</v>
      </c>
      <c r="Z47" s="72">
        <f t="shared" si="22"/>
        <v>807040</v>
      </c>
      <c r="AA47" s="72">
        <f t="shared" si="22"/>
        <v>807040</v>
      </c>
      <c r="AB47" s="72">
        <f t="shared" si="22"/>
        <v>807040</v>
      </c>
      <c r="AC47" s="72">
        <f t="shared" si="22"/>
        <v>807040</v>
      </c>
      <c r="AD47" s="72">
        <f t="shared" si="22"/>
        <v>807040</v>
      </c>
      <c r="AE47" s="72">
        <f t="shared" si="22"/>
        <v>807040</v>
      </c>
      <c r="AF47" s="72">
        <f t="shared" si="22"/>
        <v>807040</v>
      </c>
      <c r="AG47" s="72">
        <f t="shared" si="22"/>
        <v>807040</v>
      </c>
      <c r="AH47" s="72">
        <f t="shared" si="22"/>
        <v>807040</v>
      </c>
      <c r="AI47" s="72">
        <f t="shared" si="22"/>
        <v>807040</v>
      </c>
      <c r="AJ47" s="72">
        <f t="shared" si="22"/>
        <v>807040</v>
      </c>
      <c r="AK47" s="72">
        <f t="shared" si="22"/>
        <v>807040</v>
      </c>
    </row>
    <row r="48" ht="15.75" customHeight="1">
      <c r="B48" s="3"/>
      <c r="E48" s="8"/>
      <c r="F48" s="8"/>
      <c r="G48" s="8"/>
      <c r="H48" s="72">
        <f t="shared" ref="H48:J48" si="23">G47-H47</f>
        <v>0.0000000001164153218</v>
      </c>
      <c r="I48" s="72">
        <f t="shared" si="23"/>
        <v>0</v>
      </c>
      <c r="J48" s="72">
        <f t="shared" si="23"/>
        <v>0.0000000001164153218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ht="15.75" customHeight="1">
      <c r="B49" s="80" t="s">
        <v>115</v>
      </c>
      <c r="E49" s="8"/>
      <c r="F49" s="8"/>
      <c r="G49" s="81">
        <f t="shared" ref="G49:AK49" si="24">G45/G47</f>
        <v>0.002955686275</v>
      </c>
      <c r="H49" s="115">
        <f t="shared" si="24"/>
        <v>0.00377909773</v>
      </c>
      <c r="I49" s="116">
        <f t="shared" si="24"/>
        <v>0.07591749543</v>
      </c>
      <c r="J49" s="116">
        <f t="shared" si="24"/>
        <v>0.1480558931</v>
      </c>
      <c r="K49" s="116">
        <f t="shared" si="24"/>
        <v>0.2201942908</v>
      </c>
      <c r="L49" s="116">
        <f t="shared" si="24"/>
        <v>0.2923326885</v>
      </c>
      <c r="M49" s="116">
        <f t="shared" si="24"/>
        <v>0.3644710862</v>
      </c>
      <c r="N49" s="116">
        <f t="shared" si="24"/>
        <v>0.4366094839</v>
      </c>
      <c r="O49" s="116">
        <f t="shared" si="24"/>
        <v>0.5087478816</v>
      </c>
      <c r="P49" s="116">
        <f t="shared" si="24"/>
        <v>0.5808862793</v>
      </c>
      <c r="Q49" s="116">
        <f t="shared" si="24"/>
        <v>0.653024677</v>
      </c>
      <c r="R49" s="116">
        <f t="shared" si="24"/>
        <v>0.7251630747</v>
      </c>
      <c r="S49" s="116">
        <f t="shared" si="24"/>
        <v>0.7973014724</v>
      </c>
      <c r="T49" s="116">
        <f t="shared" si="24"/>
        <v>0.8694398701</v>
      </c>
      <c r="U49" s="116">
        <f t="shared" si="24"/>
        <v>0.9415782678</v>
      </c>
      <c r="V49" s="116">
        <f t="shared" si="24"/>
        <v>1</v>
      </c>
      <c r="W49" s="116">
        <f t="shared" si="24"/>
        <v>1</v>
      </c>
      <c r="X49" s="116">
        <f t="shared" si="24"/>
        <v>1</v>
      </c>
      <c r="Y49" s="116">
        <f t="shared" si="24"/>
        <v>1</v>
      </c>
      <c r="Z49" s="116">
        <f t="shared" si="24"/>
        <v>1</v>
      </c>
      <c r="AA49" s="120">
        <f t="shared" si="24"/>
        <v>1</v>
      </c>
      <c r="AB49" s="116">
        <f t="shared" si="24"/>
        <v>1</v>
      </c>
      <c r="AC49" s="120">
        <f t="shared" si="24"/>
        <v>1</v>
      </c>
      <c r="AD49" s="116">
        <f t="shared" si="24"/>
        <v>1</v>
      </c>
      <c r="AE49" s="120">
        <f t="shared" si="24"/>
        <v>1</v>
      </c>
      <c r="AF49" s="116">
        <f t="shared" si="24"/>
        <v>1</v>
      </c>
      <c r="AG49" s="120">
        <f t="shared" si="24"/>
        <v>1</v>
      </c>
      <c r="AH49" s="116">
        <f t="shared" si="24"/>
        <v>1</v>
      </c>
      <c r="AI49" s="120">
        <f t="shared" si="24"/>
        <v>1</v>
      </c>
      <c r="AJ49" s="116">
        <f t="shared" si="24"/>
        <v>1</v>
      </c>
      <c r="AK49" s="120">
        <f t="shared" si="24"/>
        <v>1</v>
      </c>
    </row>
    <row r="50" ht="15.75" customHeight="1">
      <c r="B50" s="62" t="s">
        <v>117</v>
      </c>
      <c r="E50" s="8"/>
      <c r="F50" s="8"/>
      <c r="G50" s="81">
        <f t="shared" ref="G50:AK50" si="25">G46/G47</f>
        <v>0.9970443137</v>
      </c>
      <c r="H50" s="81">
        <f t="shared" si="25"/>
        <v>0.9962209023</v>
      </c>
      <c r="I50" s="81">
        <f t="shared" si="25"/>
        <v>0.9240825046</v>
      </c>
      <c r="J50" s="81">
        <f t="shared" si="25"/>
        <v>0.8519441069</v>
      </c>
      <c r="K50" s="81">
        <f t="shared" si="25"/>
        <v>0.7798057092</v>
      </c>
      <c r="L50" s="81">
        <f t="shared" si="25"/>
        <v>0.7076673115</v>
      </c>
      <c r="M50" s="81">
        <f t="shared" si="25"/>
        <v>0.6355289138</v>
      </c>
      <c r="N50" s="81">
        <f t="shared" si="25"/>
        <v>0.5633905161</v>
      </c>
      <c r="O50" s="81">
        <f t="shared" si="25"/>
        <v>0.4912521184</v>
      </c>
      <c r="P50" s="81">
        <f t="shared" si="25"/>
        <v>0.4191137207</v>
      </c>
      <c r="Q50" s="81">
        <f t="shared" si="25"/>
        <v>0.346975323</v>
      </c>
      <c r="R50" s="81">
        <f t="shared" si="25"/>
        <v>0.2748369253</v>
      </c>
      <c r="S50" s="81">
        <f t="shared" si="25"/>
        <v>0.2026985276</v>
      </c>
      <c r="T50" s="81">
        <f t="shared" si="25"/>
        <v>0.1305601299</v>
      </c>
      <c r="U50" s="81">
        <f t="shared" si="25"/>
        <v>0.05842173221</v>
      </c>
      <c r="V50" s="81">
        <f t="shared" si="25"/>
        <v>0</v>
      </c>
      <c r="W50" s="81">
        <f t="shared" si="25"/>
        <v>0</v>
      </c>
      <c r="X50" s="81">
        <f t="shared" si="25"/>
        <v>0</v>
      </c>
      <c r="Y50" s="81">
        <f t="shared" si="25"/>
        <v>0</v>
      </c>
      <c r="Z50" s="81">
        <f t="shared" si="25"/>
        <v>0</v>
      </c>
      <c r="AA50" s="81">
        <f t="shared" si="25"/>
        <v>0</v>
      </c>
      <c r="AB50" s="81">
        <f t="shared" si="25"/>
        <v>0</v>
      </c>
      <c r="AC50" s="81">
        <f t="shared" si="25"/>
        <v>0</v>
      </c>
      <c r="AD50" s="81">
        <f t="shared" si="25"/>
        <v>0</v>
      </c>
      <c r="AE50" s="81">
        <f t="shared" si="25"/>
        <v>0</v>
      </c>
      <c r="AF50" s="81">
        <f t="shared" si="25"/>
        <v>0</v>
      </c>
      <c r="AG50" s="81">
        <f t="shared" si="25"/>
        <v>0</v>
      </c>
      <c r="AH50" s="81">
        <f t="shared" si="25"/>
        <v>0</v>
      </c>
      <c r="AI50" s="81">
        <f t="shared" si="25"/>
        <v>0</v>
      </c>
      <c r="AJ50" s="81">
        <f t="shared" si="25"/>
        <v>0</v>
      </c>
      <c r="AK50" s="81">
        <f t="shared" si="25"/>
        <v>0</v>
      </c>
    </row>
    <row r="51" ht="15.75" customHeight="1">
      <c r="B51" s="7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ht="15.75" customHeight="1">
      <c r="B52" s="13" t="s">
        <v>119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ht="15.75" customHeight="1">
      <c r="A53" s="73"/>
      <c r="B53" s="74" t="s">
        <v>121</v>
      </c>
      <c r="C53" s="73"/>
      <c r="D53" s="73"/>
      <c r="E53" s="72"/>
      <c r="F53" s="72"/>
      <c r="G53" s="72">
        <f>'MoCo key numbers'!$F$5+'MoCo key numbers'!$F$6</f>
        <v>7942839115</v>
      </c>
      <c r="H53" s="72">
        <f>'MoCo key numbers'!$F$5+'MoCo key numbers'!$F$6</f>
        <v>7942839115</v>
      </c>
      <c r="I53" s="72">
        <f>'MoCo key numbers'!$F$5+'MoCo key numbers'!$F$6</f>
        <v>7942839115</v>
      </c>
      <c r="J53" s="72">
        <f>'MoCo key numbers'!$F$5+'MoCo key numbers'!$F$6</f>
        <v>7942839115</v>
      </c>
      <c r="K53" s="72">
        <f>'MoCo key numbers'!$F$5+'MoCo key numbers'!$F$6</f>
        <v>7942839115</v>
      </c>
      <c r="L53" s="72">
        <f>'MoCo key numbers'!$F$5+'MoCo key numbers'!$F$6</f>
        <v>7942839115</v>
      </c>
      <c r="M53" s="72">
        <f>'MoCo key numbers'!$F$5+'MoCo key numbers'!$F$6</f>
        <v>7942839115</v>
      </c>
      <c r="N53" s="72">
        <f>'MoCo key numbers'!$F$5+'MoCo key numbers'!$F$6</f>
        <v>7942839115</v>
      </c>
      <c r="O53" s="72">
        <f>'MoCo key numbers'!$F$5+'MoCo key numbers'!$F$6</f>
        <v>7942839115</v>
      </c>
      <c r="P53" s="72">
        <f>'MoCo key numbers'!$F$5+'MoCo key numbers'!$F$6</f>
        <v>7942839115</v>
      </c>
      <c r="Q53" s="72">
        <f>'MoCo key numbers'!$F$5+'MoCo key numbers'!$F$6</f>
        <v>7942839115</v>
      </c>
      <c r="R53" s="72">
        <f>'MoCo key numbers'!$F$5+'MoCo key numbers'!$F$6</f>
        <v>7942839115</v>
      </c>
      <c r="S53" s="72">
        <f>'MoCo key numbers'!$F$5+'MoCo key numbers'!$F$6</f>
        <v>7942839115</v>
      </c>
      <c r="T53" s="72">
        <f>'MoCo key numbers'!$F$5+'MoCo key numbers'!$F$6</f>
        <v>7942839115</v>
      </c>
      <c r="U53" s="72">
        <f>'MoCo key numbers'!$F$5+'MoCo key numbers'!$F$6</f>
        <v>7942839115</v>
      </c>
      <c r="V53" s="72">
        <f>'MoCo key numbers'!$F$5+'MoCo key numbers'!$F$6</f>
        <v>7942839115</v>
      </c>
      <c r="W53" s="72">
        <f>'MoCo key numbers'!$F$5+'MoCo key numbers'!$F$6</f>
        <v>7942839115</v>
      </c>
      <c r="X53" s="72">
        <f>'MoCo key numbers'!$F$5+'MoCo key numbers'!$F$6</f>
        <v>7942839115</v>
      </c>
      <c r="Y53" s="72">
        <f>'MoCo key numbers'!$F$5+'MoCo key numbers'!$F$6</f>
        <v>7942839115</v>
      </c>
      <c r="Z53" s="72">
        <f>'MoCo key numbers'!$F$5+'MoCo key numbers'!$F$6</f>
        <v>7942839115</v>
      </c>
      <c r="AA53" s="72">
        <f>'MoCo key numbers'!$F$5+'MoCo key numbers'!$F$6</f>
        <v>7942839115</v>
      </c>
      <c r="AB53" s="72">
        <f>'MoCo key numbers'!$F$5+'MoCo key numbers'!$F$6</f>
        <v>7942839115</v>
      </c>
      <c r="AC53" s="72">
        <f>'MoCo key numbers'!$F$5+'MoCo key numbers'!$F$6</f>
        <v>7942839115</v>
      </c>
      <c r="AD53" s="72">
        <f>'MoCo key numbers'!$F$5+'MoCo key numbers'!$F$6</f>
        <v>7942839115</v>
      </c>
      <c r="AE53" s="72">
        <f>'MoCo key numbers'!$F$5+'MoCo key numbers'!$F$6</f>
        <v>7942839115</v>
      </c>
      <c r="AF53" s="72">
        <f>'MoCo key numbers'!$F$5+'MoCo key numbers'!$F$6</f>
        <v>7942839115</v>
      </c>
      <c r="AG53" s="72">
        <f>'MoCo key numbers'!$F$5+'MoCo key numbers'!$F$6</f>
        <v>7942839115</v>
      </c>
      <c r="AH53" s="72">
        <f>'MoCo key numbers'!$F$5+'MoCo key numbers'!$F$6</f>
        <v>7942839115</v>
      </c>
      <c r="AI53" s="72">
        <f>'MoCo key numbers'!$F$5+'MoCo key numbers'!$F$6</f>
        <v>7942839115</v>
      </c>
      <c r="AJ53" s="72">
        <f>'MoCo key numbers'!$F$5+'MoCo key numbers'!$F$6</f>
        <v>7942839115</v>
      </c>
      <c r="AK53" s="72">
        <f>'MoCo key numbers'!$F$5+'MoCo key numbers'!$F$6</f>
        <v>7942839115</v>
      </c>
      <c r="AL53" s="73"/>
      <c r="AM53" s="73"/>
      <c r="AN53" s="73"/>
    </row>
    <row r="54" ht="15.75" customHeight="1">
      <c r="B54" s="68" t="s">
        <v>124</v>
      </c>
      <c r="E54" s="8"/>
      <c r="F54" s="8"/>
      <c r="G54" s="96">
        <v>0.0</v>
      </c>
      <c r="H54" s="96">
        <v>0.0</v>
      </c>
      <c r="I54" s="96">
        <v>0.01</v>
      </c>
      <c r="J54" s="96">
        <v>0.02</v>
      </c>
      <c r="K54" s="96">
        <v>0.03</v>
      </c>
      <c r="L54" s="96">
        <v>0.04</v>
      </c>
      <c r="M54" s="96">
        <v>0.05</v>
      </c>
      <c r="N54" s="96">
        <v>0.06</v>
      </c>
      <c r="O54" s="96">
        <v>0.07</v>
      </c>
      <c r="P54" s="96">
        <v>0.08</v>
      </c>
      <c r="Q54" s="96">
        <v>0.09</v>
      </c>
      <c r="R54" s="96">
        <v>0.1</v>
      </c>
      <c r="S54" s="96">
        <v>0.11</v>
      </c>
      <c r="T54" s="96">
        <v>0.11</v>
      </c>
      <c r="U54" s="96">
        <v>0.12</v>
      </c>
      <c r="V54" s="96">
        <v>0.12</v>
      </c>
      <c r="W54" s="96">
        <v>0.13</v>
      </c>
      <c r="X54" s="96">
        <v>0.13</v>
      </c>
      <c r="Y54" s="96">
        <v>0.14</v>
      </c>
      <c r="Z54" s="96">
        <v>0.14</v>
      </c>
      <c r="AA54" s="96">
        <v>0.15</v>
      </c>
      <c r="AB54" s="96">
        <v>0.15</v>
      </c>
      <c r="AC54" s="96">
        <v>0.15</v>
      </c>
      <c r="AD54" s="96">
        <v>0.15</v>
      </c>
      <c r="AE54" s="96">
        <v>0.15</v>
      </c>
      <c r="AF54" s="96">
        <v>0.15</v>
      </c>
      <c r="AG54" s="96">
        <v>0.15</v>
      </c>
      <c r="AH54" s="96">
        <v>0.15</v>
      </c>
      <c r="AI54" s="96">
        <v>0.15</v>
      </c>
      <c r="AJ54" s="96">
        <v>0.15</v>
      </c>
      <c r="AK54" s="96">
        <v>0.15</v>
      </c>
      <c r="AL54" s="73"/>
    </row>
    <row r="55" ht="15.75" customHeight="1">
      <c r="A55" s="73"/>
      <c r="B55" s="74" t="s">
        <v>126</v>
      </c>
      <c r="C55" s="73"/>
      <c r="D55" s="73"/>
      <c r="E55" s="72"/>
      <c r="F55" s="72"/>
      <c r="G55" s="72">
        <f t="shared" ref="G55:AK55" si="26">G53-G53*G54</f>
        <v>7942839115</v>
      </c>
      <c r="H55" s="72">
        <f t="shared" si="26"/>
        <v>7942839115</v>
      </c>
      <c r="I55" s="72">
        <f t="shared" si="26"/>
        <v>7863410724</v>
      </c>
      <c r="J55" s="72">
        <f t="shared" si="26"/>
        <v>7783982333</v>
      </c>
      <c r="K55" s="72">
        <f t="shared" si="26"/>
        <v>7704553942</v>
      </c>
      <c r="L55" s="72">
        <f t="shared" si="26"/>
        <v>7625125550</v>
      </c>
      <c r="M55" s="72">
        <f t="shared" si="26"/>
        <v>7545697159</v>
      </c>
      <c r="N55" s="72">
        <f t="shared" si="26"/>
        <v>7466268768</v>
      </c>
      <c r="O55" s="72">
        <f t="shared" si="26"/>
        <v>7386840377</v>
      </c>
      <c r="P55" s="72">
        <f t="shared" si="26"/>
        <v>7307411986</v>
      </c>
      <c r="Q55" s="72">
        <f t="shared" si="26"/>
        <v>7227983595</v>
      </c>
      <c r="R55" s="72">
        <f t="shared" si="26"/>
        <v>7148555204</v>
      </c>
      <c r="S55" s="72">
        <f t="shared" si="26"/>
        <v>7069126812</v>
      </c>
      <c r="T55" s="72">
        <f t="shared" si="26"/>
        <v>7069126812</v>
      </c>
      <c r="U55" s="72">
        <f t="shared" si="26"/>
        <v>6989698421</v>
      </c>
      <c r="V55" s="72">
        <f t="shared" si="26"/>
        <v>6989698421</v>
      </c>
      <c r="W55" s="72">
        <f t="shared" si="26"/>
        <v>6910270030</v>
      </c>
      <c r="X55" s="72">
        <f t="shared" si="26"/>
        <v>6910270030</v>
      </c>
      <c r="Y55" s="72">
        <f t="shared" si="26"/>
        <v>6830841639</v>
      </c>
      <c r="Z55" s="72">
        <f t="shared" si="26"/>
        <v>6830841639</v>
      </c>
      <c r="AA55" s="72">
        <f t="shared" si="26"/>
        <v>6751413248</v>
      </c>
      <c r="AB55" s="72">
        <f t="shared" si="26"/>
        <v>6751413248</v>
      </c>
      <c r="AC55" s="72">
        <f t="shared" si="26"/>
        <v>6751413248</v>
      </c>
      <c r="AD55" s="72">
        <f t="shared" si="26"/>
        <v>6751413248</v>
      </c>
      <c r="AE55" s="72">
        <f t="shared" si="26"/>
        <v>6751413248</v>
      </c>
      <c r="AF55" s="72">
        <f t="shared" si="26"/>
        <v>6751413248</v>
      </c>
      <c r="AG55" s="72">
        <f t="shared" si="26"/>
        <v>6751413248</v>
      </c>
      <c r="AH55" s="72">
        <f t="shared" si="26"/>
        <v>6751413248</v>
      </c>
      <c r="AI55" s="72">
        <f t="shared" si="26"/>
        <v>6751413248</v>
      </c>
      <c r="AJ55" s="72">
        <f t="shared" si="26"/>
        <v>6751413248</v>
      </c>
      <c r="AK55" s="72">
        <f t="shared" si="26"/>
        <v>6751413248</v>
      </c>
      <c r="AL55" s="73"/>
      <c r="AM55" s="73"/>
      <c r="AN55" s="73"/>
    </row>
    <row r="56" ht="15.75" customHeight="1">
      <c r="B56" s="3"/>
      <c r="E56" s="8"/>
      <c r="F56" s="8"/>
      <c r="G56" s="81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</row>
    <row r="57" ht="15.75" customHeight="1">
      <c r="B57" s="11" t="s">
        <v>128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ht="15.75" customHeight="1">
      <c r="B58" s="74" t="str">
        <f>B25</f>
        <v># of EV vehicles in MoCo stock</v>
      </c>
      <c r="E58" s="8"/>
      <c r="F58" s="8"/>
      <c r="G58" s="72">
        <f t="shared" ref="G58:AK58" si="27">G25</f>
        <v>2385.357051</v>
      </c>
      <c r="H58" s="72">
        <f t="shared" si="27"/>
        <v>3049.883032</v>
      </c>
      <c r="I58" s="72">
        <f t="shared" si="27"/>
        <v>61268.45551</v>
      </c>
      <c r="J58" s="72">
        <f t="shared" si="27"/>
        <v>119487.028</v>
      </c>
      <c r="K58" s="72">
        <f t="shared" si="27"/>
        <v>177705.6005</v>
      </c>
      <c r="L58" s="72">
        <f t="shared" si="27"/>
        <v>235924.1729</v>
      </c>
      <c r="M58" s="72">
        <f t="shared" si="27"/>
        <v>294142.7454</v>
      </c>
      <c r="N58" s="72">
        <f t="shared" si="27"/>
        <v>352361.3179</v>
      </c>
      <c r="O58" s="72">
        <f t="shared" si="27"/>
        <v>410579.8904</v>
      </c>
      <c r="P58" s="72">
        <f t="shared" si="27"/>
        <v>468798.4629</v>
      </c>
      <c r="Q58" s="72">
        <f t="shared" si="27"/>
        <v>527017.0353</v>
      </c>
      <c r="R58" s="72">
        <f t="shared" si="27"/>
        <v>585235.6078</v>
      </c>
      <c r="S58" s="72">
        <f t="shared" si="27"/>
        <v>643454.1803</v>
      </c>
      <c r="T58" s="72">
        <f t="shared" si="27"/>
        <v>701672.7528</v>
      </c>
      <c r="U58" s="72">
        <f t="shared" si="27"/>
        <v>759891.3252</v>
      </c>
      <c r="V58" s="72">
        <f t="shared" si="27"/>
        <v>807040</v>
      </c>
      <c r="W58" s="72">
        <f t="shared" si="27"/>
        <v>807040</v>
      </c>
      <c r="X58" s="72">
        <f t="shared" si="27"/>
        <v>807040</v>
      </c>
      <c r="Y58" s="72">
        <f t="shared" si="27"/>
        <v>807040</v>
      </c>
      <c r="Z58" s="72">
        <f t="shared" si="27"/>
        <v>807040</v>
      </c>
      <c r="AA58" s="72">
        <f t="shared" si="27"/>
        <v>807040</v>
      </c>
      <c r="AB58" s="72">
        <f t="shared" si="27"/>
        <v>807040</v>
      </c>
      <c r="AC58" s="72">
        <f t="shared" si="27"/>
        <v>807040</v>
      </c>
      <c r="AD58" s="72">
        <f t="shared" si="27"/>
        <v>807040</v>
      </c>
      <c r="AE58" s="72">
        <f t="shared" si="27"/>
        <v>807040</v>
      </c>
      <c r="AF58" s="72">
        <f t="shared" si="27"/>
        <v>807040</v>
      </c>
      <c r="AG58" s="72">
        <f t="shared" si="27"/>
        <v>807040</v>
      </c>
      <c r="AH58" s="72">
        <f t="shared" si="27"/>
        <v>807040</v>
      </c>
      <c r="AI58" s="72">
        <f t="shared" si="27"/>
        <v>807040</v>
      </c>
      <c r="AJ58" s="72">
        <f t="shared" si="27"/>
        <v>807040</v>
      </c>
      <c r="AK58" s="72">
        <f t="shared" si="27"/>
        <v>807040</v>
      </c>
    </row>
    <row r="59" ht="15.75" customHeight="1">
      <c r="B59" s="68" t="s">
        <v>130</v>
      </c>
      <c r="E59" s="8"/>
      <c r="F59" s="8"/>
      <c r="G59" s="124">
        <f>'vehicle emission factors'!$D$18</f>
        <v>0.04425</v>
      </c>
      <c r="H59" s="124">
        <f>'vehicle emission factors'!$D$18</f>
        <v>0.04425</v>
      </c>
      <c r="I59" s="124">
        <f>'vehicle emission factors'!$D$18</f>
        <v>0.04425</v>
      </c>
      <c r="J59" s="124">
        <f>'vehicle emission factors'!$D$18</f>
        <v>0.04425</v>
      </c>
      <c r="K59" s="124">
        <f>'vehicle emission factors'!$D$18</f>
        <v>0.04425</v>
      </c>
      <c r="L59" s="124">
        <f>'vehicle emission factors'!$D$18</f>
        <v>0.04425</v>
      </c>
      <c r="M59" s="124">
        <f>'vehicle emission factors'!$D$18</f>
        <v>0.04425</v>
      </c>
      <c r="N59" s="124">
        <f>'vehicle emission factors'!$D$18</f>
        <v>0.04425</v>
      </c>
      <c r="O59" s="124">
        <f>'vehicle emission factors'!$D$18</f>
        <v>0.04425</v>
      </c>
      <c r="P59" s="124">
        <f>'vehicle emission factors'!$D$18</f>
        <v>0.04425</v>
      </c>
      <c r="Q59" s="124">
        <f>'vehicle emission factors'!$D$18</f>
        <v>0.04425</v>
      </c>
      <c r="R59" s="124">
        <f>'vehicle emission factors'!$D$18</f>
        <v>0.04425</v>
      </c>
      <c r="S59" s="124">
        <f>'vehicle emission factors'!$D$18</f>
        <v>0.04425</v>
      </c>
      <c r="T59" s="124">
        <f>'vehicle emission factors'!$D$18</f>
        <v>0.04425</v>
      </c>
      <c r="U59" s="124">
        <f>'vehicle emission factors'!$D$18</f>
        <v>0.04425</v>
      </c>
      <c r="V59" s="124">
        <f>'vehicle emission factors'!$D$18</f>
        <v>0.04425</v>
      </c>
      <c r="W59" s="124">
        <f>'vehicle emission factors'!$D$18</f>
        <v>0.04425</v>
      </c>
      <c r="X59" s="124">
        <f>'vehicle emission factors'!$D$18</f>
        <v>0.04425</v>
      </c>
      <c r="Y59" s="124">
        <f>'vehicle emission factors'!$D$18</f>
        <v>0.04425</v>
      </c>
      <c r="Z59" s="124">
        <f>'vehicle emission factors'!$D$18</f>
        <v>0.04425</v>
      </c>
      <c r="AA59" s="124">
        <f>'vehicle emission factors'!$D$18</f>
        <v>0.04425</v>
      </c>
      <c r="AB59" s="124">
        <f>'vehicle emission factors'!$D$18</f>
        <v>0.04425</v>
      </c>
      <c r="AC59" s="124">
        <f>'vehicle emission factors'!$D$18</f>
        <v>0.04425</v>
      </c>
      <c r="AD59" s="124">
        <f>'vehicle emission factors'!$D$18</f>
        <v>0.04425</v>
      </c>
      <c r="AE59" s="124">
        <f>'vehicle emission factors'!$D$18</f>
        <v>0.04425</v>
      </c>
      <c r="AF59" s="124">
        <f>'vehicle emission factors'!$D$18</f>
        <v>0.04425</v>
      </c>
      <c r="AG59" s="124">
        <f>'vehicle emission factors'!$D$18</f>
        <v>0.04425</v>
      </c>
      <c r="AH59" s="124">
        <f>'vehicle emission factors'!$D$18</f>
        <v>0.04425</v>
      </c>
      <c r="AI59" s="124">
        <f>'vehicle emission factors'!$D$18</f>
        <v>0.04425</v>
      </c>
      <c r="AJ59" s="124">
        <f>'vehicle emission factors'!$D$18</f>
        <v>0.04425</v>
      </c>
      <c r="AK59" s="124">
        <f>'vehicle emission factors'!$D$18</f>
        <v>0.04425</v>
      </c>
      <c r="AL59" s="73"/>
      <c r="AM59" s="73"/>
      <c r="AN59" s="73"/>
    </row>
    <row r="60" ht="15.75" customHeight="1">
      <c r="A60" s="73"/>
      <c r="B60" s="74" t="s">
        <v>126</v>
      </c>
      <c r="C60" s="73"/>
      <c r="D60" s="73"/>
      <c r="E60" s="72"/>
      <c r="F60" s="72"/>
      <c r="G60" s="72">
        <f t="shared" ref="G60:AK60" si="28">G55</f>
        <v>7942839115</v>
      </c>
      <c r="H60" s="72">
        <f t="shared" si="28"/>
        <v>7942839115</v>
      </c>
      <c r="I60" s="72">
        <f t="shared" si="28"/>
        <v>7863410724</v>
      </c>
      <c r="J60" s="72">
        <f t="shared" si="28"/>
        <v>7783982333</v>
      </c>
      <c r="K60" s="72">
        <f t="shared" si="28"/>
        <v>7704553942</v>
      </c>
      <c r="L60" s="72">
        <f t="shared" si="28"/>
        <v>7625125550</v>
      </c>
      <c r="M60" s="72">
        <f t="shared" si="28"/>
        <v>7545697159</v>
      </c>
      <c r="N60" s="72">
        <f t="shared" si="28"/>
        <v>7466268768</v>
      </c>
      <c r="O60" s="72">
        <f t="shared" si="28"/>
        <v>7386840377</v>
      </c>
      <c r="P60" s="72">
        <f t="shared" si="28"/>
        <v>7307411986</v>
      </c>
      <c r="Q60" s="72">
        <f t="shared" si="28"/>
        <v>7227983595</v>
      </c>
      <c r="R60" s="72">
        <f t="shared" si="28"/>
        <v>7148555204</v>
      </c>
      <c r="S60" s="72">
        <f t="shared" si="28"/>
        <v>7069126812</v>
      </c>
      <c r="T60" s="72">
        <f t="shared" si="28"/>
        <v>7069126812</v>
      </c>
      <c r="U60" s="72">
        <f t="shared" si="28"/>
        <v>6989698421</v>
      </c>
      <c r="V60" s="72">
        <f t="shared" si="28"/>
        <v>6989698421</v>
      </c>
      <c r="W60" s="72">
        <f t="shared" si="28"/>
        <v>6910270030</v>
      </c>
      <c r="X60" s="72">
        <f t="shared" si="28"/>
        <v>6910270030</v>
      </c>
      <c r="Y60" s="72">
        <f t="shared" si="28"/>
        <v>6830841639</v>
      </c>
      <c r="Z60" s="72">
        <f t="shared" si="28"/>
        <v>6830841639</v>
      </c>
      <c r="AA60" s="72">
        <f t="shared" si="28"/>
        <v>6751413248</v>
      </c>
      <c r="AB60" s="72">
        <f t="shared" si="28"/>
        <v>6751413248</v>
      </c>
      <c r="AC60" s="72">
        <f t="shared" si="28"/>
        <v>6751413248</v>
      </c>
      <c r="AD60" s="72">
        <f t="shared" si="28"/>
        <v>6751413248</v>
      </c>
      <c r="AE60" s="72">
        <f t="shared" si="28"/>
        <v>6751413248</v>
      </c>
      <c r="AF60" s="72">
        <f t="shared" si="28"/>
        <v>6751413248</v>
      </c>
      <c r="AG60" s="72">
        <f t="shared" si="28"/>
        <v>6751413248</v>
      </c>
      <c r="AH60" s="72">
        <f t="shared" si="28"/>
        <v>6751413248</v>
      </c>
      <c r="AI60" s="72">
        <f t="shared" si="28"/>
        <v>6751413248</v>
      </c>
      <c r="AJ60" s="72">
        <f t="shared" si="28"/>
        <v>6751413248</v>
      </c>
      <c r="AK60" s="72">
        <f t="shared" si="28"/>
        <v>6751413248</v>
      </c>
      <c r="AL60" s="73"/>
      <c r="AM60" s="73"/>
      <c r="AN60" s="73"/>
    </row>
    <row r="61" ht="15.75" customHeight="1">
      <c r="A61" s="73"/>
      <c r="B61" s="75" t="s">
        <v>131</v>
      </c>
      <c r="C61" s="73"/>
      <c r="D61" s="73"/>
      <c r="E61" s="72"/>
      <c r="F61" s="72"/>
      <c r="G61" s="72">
        <f t="shared" ref="G61:AK61" si="29">G60*G29</f>
        <v>23476540.55</v>
      </c>
      <c r="H61" s="72">
        <f t="shared" si="29"/>
        <v>30016765.27</v>
      </c>
      <c r="I61" s="72">
        <f t="shared" si="29"/>
        <v>596970447.7</v>
      </c>
      <c r="J61" s="72">
        <f t="shared" si="29"/>
        <v>1152464456</v>
      </c>
      <c r="K61" s="72">
        <f t="shared" si="29"/>
        <v>1696498791</v>
      </c>
      <c r="L61" s="72">
        <f t="shared" si="29"/>
        <v>2229073452</v>
      </c>
      <c r="M61" s="72">
        <f t="shared" si="29"/>
        <v>2750188440</v>
      </c>
      <c r="N61" s="72">
        <f t="shared" si="29"/>
        <v>3259843754</v>
      </c>
      <c r="O61" s="72">
        <f t="shared" si="29"/>
        <v>3758039394</v>
      </c>
      <c r="P61" s="72">
        <f t="shared" si="29"/>
        <v>4244775360</v>
      </c>
      <c r="Q61" s="72">
        <f t="shared" si="29"/>
        <v>4720051652</v>
      </c>
      <c r="R61" s="72">
        <f t="shared" si="29"/>
        <v>5183868271</v>
      </c>
      <c r="S61" s="72">
        <f t="shared" si="29"/>
        <v>5636225216</v>
      </c>
      <c r="T61" s="72">
        <f t="shared" si="29"/>
        <v>6146180697</v>
      </c>
      <c r="U61" s="72">
        <f t="shared" si="29"/>
        <v>6581348132</v>
      </c>
      <c r="V61" s="72">
        <f t="shared" si="29"/>
        <v>6989698421</v>
      </c>
      <c r="W61" s="72">
        <f t="shared" si="29"/>
        <v>6910270030</v>
      </c>
      <c r="X61" s="72">
        <f t="shared" si="29"/>
        <v>6910270030</v>
      </c>
      <c r="Y61" s="72">
        <f t="shared" si="29"/>
        <v>6830841639</v>
      </c>
      <c r="Z61" s="72">
        <f t="shared" si="29"/>
        <v>6830841639</v>
      </c>
      <c r="AA61" s="72">
        <f t="shared" si="29"/>
        <v>6751413248</v>
      </c>
      <c r="AB61" s="72">
        <f t="shared" si="29"/>
        <v>6751413248</v>
      </c>
      <c r="AC61" s="72">
        <f t="shared" si="29"/>
        <v>6751413248</v>
      </c>
      <c r="AD61" s="72">
        <f t="shared" si="29"/>
        <v>6751413248</v>
      </c>
      <c r="AE61" s="72">
        <f t="shared" si="29"/>
        <v>6751413248</v>
      </c>
      <c r="AF61" s="72">
        <f t="shared" si="29"/>
        <v>6751413248</v>
      </c>
      <c r="AG61" s="72">
        <f t="shared" si="29"/>
        <v>6751413248</v>
      </c>
      <c r="AH61" s="72">
        <f t="shared" si="29"/>
        <v>6751413248</v>
      </c>
      <c r="AI61" s="72">
        <f t="shared" si="29"/>
        <v>6751413248</v>
      </c>
      <c r="AJ61" s="72">
        <f t="shared" si="29"/>
        <v>6751413248</v>
      </c>
      <c r="AK61" s="72">
        <f t="shared" si="29"/>
        <v>6751413248</v>
      </c>
      <c r="AL61" s="73"/>
      <c r="AM61" s="73"/>
      <c r="AN61" s="73"/>
    </row>
    <row r="62" ht="15.75" customHeight="1">
      <c r="B62" s="3" t="s">
        <v>132</v>
      </c>
      <c r="E62" s="8"/>
      <c r="F62" s="8"/>
      <c r="G62" s="72">
        <f t="shared" ref="G62:AK62" si="30">G59*G61</f>
        <v>1038836.919</v>
      </c>
      <c r="H62" s="72">
        <f t="shared" si="30"/>
        <v>1328241.863</v>
      </c>
      <c r="I62" s="72">
        <f t="shared" si="30"/>
        <v>26415942.31</v>
      </c>
      <c r="J62" s="72">
        <f t="shared" si="30"/>
        <v>50996552.19</v>
      </c>
      <c r="K62" s="72">
        <f t="shared" si="30"/>
        <v>75070071.51</v>
      </c>
      <c r="L62" s="72">
        <f t="shared" si="30"/>
        <v>98636500.27</v>
      </c>
      <c r="M62" s="72">
        <f t="shared" si="30"/>
        <v>121695838.5</v>
      </c>
      <c r="N62" s="72">
        <f t="shared" si="30"/>
        <v>144248086.1</v>
      </c>
      <c r="O62" s="72">
        <f t="shared" si="30"/>
        <v>166293243.2</v>
      </c>
      <c r="P62" s="72">
        <f t="shared" si="30"/>
        <v>187831309.7</v>
      </c>
      <c r="Q62" s="72">
        <f t="shared" si="30"/>
        <v>208862285.6</v>
      </c>
      <c r="R62" s="72">
        <f t="shared" si="30"/>
        <v>229386171</v>
      </c>
      <c r="S62" s="72">
        <f t="shared" si="30"/>
        <v>249402965.8</v>
      </c>
      <c r="T62" s="72">
        <f t="shared" si="30"/>
        <v>271968495.9</v>
      </c>
      <c r="U62" s="72">
        <f t="shared" si="30"/>
        <v>291224654.8</v>
      </c>
      <c r="V62" s="72">
        <f t="shared" si="30"/>
        <v>309294155.1</v>
      </c>
      <c r="W62" s="72">
        <f t="shared" si="30"/>
        <v>305779448.8</v>
      </c>
      <c r="X62" s="72">
        <f t="shared" si="30"/>
        <v>305779448.8</v>
      </c>
      <c r="Y62" s="72">
        <f t="shared" si="30"/>
        <v>302264742.5</v>
      </c>
      <c r="Z62" s="72">
        <f t="shared" si="30"/>
        <v>302264742.5</v>
      </c>
      <c r="AA62" s="72">
        <f t="shared" si="30"/>
        <v>298750036.2</v>
      </c>
      <c r="AB62" s="72">
        <f t="shared" si="30"/>
        <v>298750036.2</v>
      </c>
      <c r="AC62" s="72">
        <f t="shared" si="30"/>
        <v>298750036.2</v>
      </c>
      <c r="AD62" s="72">
        <f t="shared" si="30"/>
        <v>298750036.2</v>
      </c>
      <c r="AE62" s="72">
        <f t="shared" si="30"/>
        <v>298750036.2</v>
      </c>
      <c r="AF62" s="72">
        <f t="shared" si="30"/>
        <v>298750036.2</v>
      </c>
      <c r="AG62" s="72">
        <f t="shared" si="30"/>
        <v>298750036.2</v>
      </c>
      <c r="AH62" s="72">
        <f t="shared" si="30"/>
        <v>298750036.2</v>
      </c>
      <c r="AI62" s="72">
        <f t="shared" si="30"/>
        <v>298750036.2</v>
      </c>
      <c r="AJ62" s="72">
        <f t="shared" si="30"/>
        <v>298750036.2</v>
      </c>
      <c r="AK62" s="72">
        <f t="shared" si="30"/>
        <v>298750036.2</v>
      </c>
    </row>
    <row r="63" ht="15.75" customHeight="1">
      <c r="B63" s="3" t="s">
        <v>133</v>
      </c>
      <c r="E63" s="8"/>
      <c r="F63" s="8"/>
      <c r="G63" s="72">
        <f t="shared" ref="G63:AK63" si="31">G62/1000</f>
        <v>1038.836919</v>
      </c>
      <c r="H63" s="72">
        <f t="shared" si="31"/>
        <v>1328.241863</v>
      </c>
      <c r="I63" s="72">
        <f t="shared" si="31"/>
        <v>26415.94231</v>
      </c>
      <c r="J63" s="72">
        <f t="shared" si="31"/>
        <v>50996.55219</v>
      </c>
      <c r="K63" s="72">
        <f t="shared" si="31"/>
        <v>75070.07151</v>
      </c>
      <c r="L63" s="72">
        <f t="shared" si="31"/>
        <v>98636.50027</v>
      </c>
      <c r="M63" s="72">
        <f t="shared" si="31"/>
        <v>121695.8385</v>
      </c>
      <c r="N63" s="72">
        <f t="shared" si="31"/>
        <v>144248.0861</v>
      </c>
      <c r="O63" s="72">
        <f t="shared" si="31"/>
        <v>166293.2432</v>
      </c>
      <c r="P63" s="72">
        <f t="shared" si="31"/>
        <v>187831.3097</v>
      </c>
      <c r="Q63" s="72">
        <f t="shared" si="31"/>
        <v>208862.2856</v>
      </c>
      <c r="R63" s="72">
        <f t="shared" si="31"/>
        <v>229386.171</v>
      </c>
      <c r="S63" s="72">
        <f t="shared" si="31"/>
        <v>249402.9658</v>
      </c>
      <c r="T63" s="72">
        <f t="shared" si="31"/>
        <v>271968.4959</v>
      </c>
      <c r="U63" s="72">
        <f t="shared" si="31"/>
        <v>291224.6548</v>
      </c>
      <c r="V63" s="72">
        <f t="shared" si="31"/>
        <v>309294.1551</v>
      </c>
      <c r="W63" s="72">
        <f t="shared" si="31"/>
        <v>305779.4488</v>
      </c>
      <c r="X63" s="72">
        <f t="shared" si="31"/>
        <v>305779.4488</v>
      </c>
      <c r="Y63" s="72">
        <f t="shared" si="31"/>
        <v>302264.7425</v>
      </c>
      <c r="Z63" s="72">
        <f t="shared" si="31"/>
        <v>302264.7425</v>
      </c>
      <c r="AA63" s="72">
        <f t="shared" si="31"/>
        <v>298750.0362</v>
      </c>
      <c r="AB63" s="72">
        <f t="shared" si="31"/>
        <v>298750.0362</v>
      </c>
      <c r="AC63" s="72">
        <f t="shared" si="31"/>
        <v>298750.0362</v>
      </c>
      <c r="AD63" s="72">
        <f t="shared" si="31"/>
        <v>298750.0362</v>
      </c>
      <c r="AE63" s="72">
        <f t="shared" si="31"/>
        <v>298750.0362</v>
      </c>
      <c r="AF63" s="72">
        <f t="shared" si="31"/>
        <v>298750.0362</v>
      </c>
      <c r="AG63" s="72">
        <f t="shared" si="31"/>
        <v>298750.0362</v>
      </c>
      <c r="AH63" s="72">
        <f t="shared" si="31"/>
        <v>298750.0362</v>
      </c>
      <c r="AI63" s="72">
        <f t="shared" si="31"/>
        <v>298750.0362</v>
      </c>
      <c r="AJ63" s="72">
        <f t="shared" si="31"/>
        <v>298750.0362</v>
      </c>
      <c r="AK63" s="72">
        <f t="shared" si="31"/>
        <v>298750.0362</v>
      </c>
    </row>
    <row r="64" ht="15.75" customHeight="1">
      <c r="B64" s="3" t="s">
        <v>134</v>
      </c>
      <c r="E64" s="8"/>
      <c r="F64" s="8"/>
      <c r="G64" s="125">
        <f t="shared" ref="G64:AK64" si="32">G63/1000000</f>
        <v>0.001038836919</v>
      </c>
      <c r="H64" s="125">
        <f t="shared" si="32"/>
        <v>0.001328241863</v>
      </c>
      <c r="I64" s="125">
        <f t="shared" si="32"/>
        <v>0.02641594231</v>
      </c>
      <c r="J64" s="125">
        <f t="shared" si="32"/>
        <v>0.05099655219</v>
      </c>
      <c r="K64" s="125">
        <f t="shared" si="32"/>
        <v>0.07507007151</v>
      </c>
      <c r="L64" s="125">
        <f t="shared" si="32"/>
        <v>0.09863650027</v>
      </c>
      <c r="M64" s="125">
        <f t="shared" si="32"/>
        <v>0.1216958385</v>
      </c>
      <c r="N64" s="125">
        <f t="shared" si="32"/>
        <v>0.1442480861</v>
      </c>
      <c r="O64" s="125">
        <f t="shared" si="32"/>
        <v>0.1662932432</v>
      </c>
      <c r="P64" s="125">
        <f t="shared" si="32"/>
        <v>0.1878313097</v>
      </c>
      <c r="Q64" s="125">
        <f t="shared" si="32"/>
        <v>0.2088622856</v>
      </c>
      <c r="R64" s="125">
        <f t="shared" si="32"/>
        <v>0.229386171</v>
      </c>
      <c r="S64" s="125">
        <f t="shared" si="32"/>
        <v>0.2494029658</v>
      </c>
      <c r="T64" s="125">
        <f t="shared" si="32"/>
        <v>0.2719684959</v>
      </c>
      <c r="U64" s="125">
        <f t="shared" si="32"/>
        <v>0.2912246548</v>
      </c>
      <c r="V64" s="125">
        <f t="shared" si="32"/>
        <v>0.3092941551</v>
      </c>
      <c r="W64" s="125">
        <f t="shared" si="32"/>
        <v>0.3057794488</v>
      </c>
      <c r="X64" s="125">
        <f t="shared" si="32"/>
        <v>0.3057794488</v>
      </c>
      <c r="Y64" s="125">
        <f t="shared" si="32"/>
        <v>0.3022647425</v>
      </c>
      <c r="Z64" s="125">
        <f t="shared" si="32"/>
        <v>0.3022647425</v>
      </c>
      <c r="AA64" s="125">
        <f t="shared" si="32"/>
        <v>0.2987500362</v>
      </c>
      <c r="AB64" s="125">
        <f t="shared" si="32"/>
        <v>0.2987500362</v>
      </c>
      <c r="AC64" s="125">
        <f t="shared" si="32"/>
        <v>0.2987500362</v>
      </c>
      <c r="AD64" s="125">
        <f t="shared" si="32"/>
        <v>0.2987500362</v>
      </c>
      <c r="AE64" s="125">
        <f t="shared" si="32"/>
        <v>0.2987500362</v>
      </c>
      <c r="AF64" s="125">
        <f t="shared" si="32"/>
        <v>0.2987500362</v>
      </c>
      <c r="AG64" s="125">
        <f t="shared" si="32"/>
        <v>0.2987500362</v>
      </c>
      <c r="AH64" s="125">
        <f t="shared" si="32"/>
        <v>0.2987500362</v>
      </c>
      <c r="AI64" s="125">
        <f t="shared" si="32"/>
        <v>0.2987500362</v>
      </c>
      <c r="AJ64" s="125">
        <f t="shared" si="32"/>
        <v>0.2987500362</v>
      </c>
      <c r="AK64" s="125">
        <f t="shared" si="32"/>
        <v>0.2987500362</v>
      </c>
    </row>
    <row r="65" ht="15.75" customHeight="1">
      <c r="B65" s="3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ht="15.75" customHeight="1">
      <c r="A66" s="73"/>
      <c r="B66" s="74" t="str">
        <f>B26</f>
        <v># of ICE vehicles in MoCo stock</v>
      </c>
      <c r="C66" s="73"/>
      <c r="D66" s="73"/>
      <c r="E66" s="72"/>
      <c r="F66" s="72"/>
      <c r="G66" s="72">
        <f t="shared" ref="G66:AK66" si="33">G26</f>
        <v>804654.6429</v>
      </c>
      <c r="H66" s="72">
        <f t="shared" si="33"/>
        <v>803990.117</v>
      </c>
      <c r="I66" s="72">
        <f t="shared" si="33"/>
        <v>745771.5445</v>
      </c>
      <c r="J66" s="72">
        <f t="shared" si="33"/>
        <v>687552.972</v>
      </c>
      <c r="K66" s="72">
        <f t="shared" si="33"/>
        <v>629334.3995</v>
      </c>
      <c r="L66" s="72">
        <f t="shared" si="33"/>
        <v>571115.8271</v>
      </c>
      <c r="M66" s="72">
        <f t="shared" si="33"/>
        <v>512897.2546</v>
      </c>
      <c r="N66" s="72">
        <f t="shared" si="33"/>
        <v>454678.6821</v>
      </c>
      <c r="O66" s="72">
        <f t="shared" si="33"/>
        <v>396460.1096</v>
      </c>
      <c r="P66" s="72">
        <f t="shared" si="33"/>
        <v>338241.5371</v>
      </c>
      <c r="Q66" s="72">
        <f t="shared" si="33"/>
        <v>280022.9647</v>
      </c>
      <c r="R66" s="72">
        <f t="shared" si="33"/>
        <v>221804.3922</v>
      </c>
      <c r="S66" s="72">
        <f t="shared" si="33"/>
        <v>163585.8197</v>
      </c>
      <c r="T66" s="72">
        <f t="shared" si="33"/>
        <v>105367.2472</v>
      </c>
      <c r="U66" s="72">
        <f t="shared" si="33"/>
        <v>47148.67476</v>
      </c>
      <c r="V66" s="72">
        <f t="shared" si="33"/>
        <v>0</v>
      </c>
      <c r="W66" s="72">
        <f t="shared" si="33"/>
        <v>0</v>
      </c>
      <c r="X66" s="72">
        <f t="shared" si="33"/>
        <v>0</v>
      </c>
      <c r="Y66" s="72">
        <f t="shared" si="33"/>
        <v>0</v>
      </c>
      <c r="Z66" s="72">
        <f t="shared" si="33"/>
        <v>0</v>
      </c>
      <c r="AA66" s="72">
        <f t="shared" si="33"/>
        <v>0</v>
      </c>
      <c r="AB66" s="72">
        <f t="shared" si="33"/>
        <v>0</v>
      </c>
      <c r="AC66" s="72">
        <f t="shared" si="33"/>
        <v>0</v>
      </c>
      <c r="AD66" s="72">
        <f t="shared" si="33"/>
        <v>0</v>
      </c>
      <c r="AE66" s="72">
        <f t="shared" si="33"/>
        <v>0</v>
      </c>
      <c r="AF66" s="72">
        <f t="shared" si="33"/>
        <v>0</v>
      </c>
      <c r="AG66" s="72">
        <f t="shared" si="33"/>
        <v>0</v>
      </c>
      <c r="AH66" s="72">
        <f t="shared" si="33"/>
        <v>0</v>
      </c>
      <c r="AI66" s="72">
        <f t="shared" si="33"/>
        <v>0</v>
      </c>
      <c r="AJ66" s="72">
        <f t="shared" si="33"/>
        <v>0</v>
      </c>
      <c r="AK66" s="72">
        <f t="shared" si="33"/>
        <v>0</v>
      </c>
      <c r="AL66" s="73"/>
      <c r="AM66" s="73"/>
      <c r="AN66" s="73"/>
    </row>
    <row r="67" ht="15.75" customHeight="1">
      <c r="B67" s="62" t="s">
        <v>135</v>
      </c>
      <c r="E67" s="8"/>
      <c r="F67" s="8"/>
      <c r="G67" s="126">
        <f>'vehicle emission factors'!$D$5</f>
        <v>0.352</v>
      </c>
      <c r="H67" s="126">
        <f>'vehicle emission factors'!$D$5</f>
        <v>0.352</v>
      </c>
      <c r="I67" s="126">
        <f>'vehicle emission factors'!$D$5</f>
        <v>0.352</v>
      </c>
      <c r="J67" s="126">
        <f>'vehicle emission factors'!$D$5</f>
        <v>0.352</v>
      </c>
      <c r="K67" s="126">
        <f>'vehicle emission factors'!$D$5</f>
        <v>0.352</v>
      </c>
      <c r="L67" s="126">
        <f>'vehicle emission factors'!$D$5</f>
        <v>0.352</v>
      </c>
      <c r="M67" s="126">
        <f>'vehicle emission factors'!$D$5</f>
        <v>0.352</v>
      </c>
      <c r="N67" s="126">
        <f>'vehicle emission factors'!$D$5</f>
        <v>0.352</v>
      </c>
      <c r="O67" s="126">
        <f>'vehicle emission factors'!$D$5</f>
        <v>0.352</v>
      </c>
      <c r="P67" s="126">
        <f>'vehicle emission factors'!$D$5</f>
        <v>0.352</v>
      </c>
      <c r="Q67" s="126">
        <f>'vehicle emission factors'!$D$5</f>
        <v>0.352</v>
      </c>
      <c r="R67" s="126">
        <f>'vehicle emission factors'!$D$5</f>
        <v>0.352</v>
      </c>
      <c r="S67" s="126">
        <f>'vehicle emission factors'!$D$5</f>
        <v>0.352</v>
      </c>
      <c r="T67" s="126">
        <f>'vehicle emission factors'!$D$5</f>
        <v>0.352</v>
      </c>
      <c r="U67" s="126">
        <f>'vehicle emission factors'!$D$5</f>
        <v>0.352</v>
      </c>
      <c r="V67" s="126">
        <f>'vehicle emission factors'!$D$5</f>
        <v>0.352</v>
      </c>
      <c r="W67" s="126">
        <f>'vehicle emission factors'!$D$5</f>
        <v>0.352</v>
      </c>
      <c r="X67" s="126">
        <f>'vehicle emission factors'!$D$5</f>
        <v>0.352</v>
      </c>
      <c r="Y67" s="126">
        <f>'vehicle emission factors'!$D$5</f>
        <v>0.352</v>
      </c>
      <c r="Z67" s="126">
        <f>'vehicle emission factors'!$D$5</f>
        <v>0.352</v>
      </c>
      <c r="AA67" s="126">
        <f>'vehicle emission factors'!$D$5</f>
        <v>0.352</v>
      </c>
      <c r="AB67" s="126">
        <f>'vehicle emission factors'!$D$5</f>
        <v>0.352</v>
      </c>
      <c r="AC67" s="126">
        <f>'vehicle emission factors'!$D$5</f>
        <v>0.352</v>
      </c>
      <c r="AD67" s="126">
        <f>'vehicle emission factors'!$D$5</f>
        <v>0.352</v>
      </c>
      <c r="AE67" s="126">
        <f>'vehicle emission factors'!$D$5</f>
        <v>0.352</v>
      </c>
      <c r="AF67" s="126">
        <f>'vehicle emission factors'!$D$5</f>
        <v>0.352</v>
      </c>
      <c r="AG67" s="126">
        <f>'vehicle emission factors'!$D$5</f>
        <v>0.352</v>
      </c>
      <c r="AH67" s="126">
        <f>'vehicle emission factors'!$D$5</f>
        <v>0.352</v>
      </c>
      <c r="AI67" s="126">
        <f>'vehicle emission factors'!$D$5</f>
        <v>0.352</v>
      </c>
      <c r="AJ67" s="126">
        <f>'vehicle emission factors'!$D$5</f>
        <v>0.352</v>
      </c>
      <c r="AK67" s="126">
        <f>'vehicle emission factors'!$D$5</f>
        <v>0.352</v>
      </c>
    </row>
    <row r="68" ht="15.75" customHeight="1">
      <c r="A68" s="73"/>
      <c r="B68" s="75" t="s">
        <v>136</v>
      </c>
      <c r="C68" s="73"/>
      <c r="D68" s="73"/>
      <c r="E68" s="72"/>
      <c r="F68" s="72"/>
      <c r="G68" s="72">
        <f t="shared" ref="G68:AK68" si="34">G60</f>
        <v>7942839115</v>
      </c>
      <c r="H68" s="72">
        <f t="shared" si="34"/>
        <v>7942839115</v>
      </c>
      <c r="I68" s="72">
        <f t="shared" si="34"/>
        <v>7863410724</v>
      </c>
      <c r="J68" s="72">
        <f t="shared" si="34"/>
        <v>7783982333</v>
      </c>
      <c r="K68" s="72">
        <f t="shared" si="34"/>
        <v>7704553942</v>
      </c>
      <c r="L68" s="72">
        <f t="shared" si="34"/>
        <v>7625125550</v>
      </c>
      <c r="M68" s="72">
        <f t="shared" si="34"/>
        <v>7545697159</v>
      </c>
      <c r="N68" s="72">
        <f t="shared" si="34"/>
        <v>7466268768</v>
      </c>
      <c r="O68" s="72">
        <f t="shared" si="34"/>
        <v>7386840377</v>
      </c>
      <c r="P68" s="72">
        <f t="shared" si="34"/>
        <v>7307411986</v>
      </c>
      <c r="Q68" s="72">
        <f t="shared" si="34"/>
        <v>7227983595</v>
      </c>
      <c r="R68" s="72">
        <f t="shared" si="34"/>
        <v>7148555204</v>
      </c>
      <c r="S68" s="72">
        <f t="shared" si="34"/>
        <v>7069126812</v>
      </c>
      <c r="T68" s="72">
        <f t="shared" si="34"/>
        <v>7069126812</v>
      </c>
      <c r="U68" s="72">
        <f t="shared" si="34"/>
        <v>6989698421</v>
      </c>
      <c r="V68" s="72">
        <f t="shared" si="34"/>
        <v>6989698421</v>
      </c>
      <c r="W68" s="72">
        <f t="shared" si="34"/>
        <v>6910270030</v>
      </c>
      <c r="X68" s="72">
        <f t="shared" si="34"/>
        <v>6910270030</v>
      </c>
      <c r="Y68" s="72">
        <f t="shared" si="34"/>
        <v>6830841639</v>
      </c>
      <c r="Z68" s="72">
        <f t="shared" si="34"/>
        <v>6830841639</v>
      </c>
      <c r="AA68" s="72">
        <f t="shared" si="34"/>
        <v>6751413248</v>
      </c>
      <c r="AB68" s="72">
        <f t="shared" si="34"/>
        <v>6751413248</v>
      </c>
      <c r="AC68" s="72">
        <f t="shared" si="34"/>
        <v>6751413248</v>
      </c>
      <c r="AD68" s="72">
        <f t="shared" si="34"/>
        <v>6751413248</v>
      </c>
      <c r="AE68" s="72">
        <f t="shared" si="34"/>
        <v>6751413248</v>
      </c>
      <c r="AF68" s="72">
        <f t="shared" si="34"/>
        <v>6751413248</v>
      </c>
      <c r="AG68" s="72">
        <f t="shared" si="34"/>
        <v>6751413248</v>
      </c>
      <c r="AH68" s="72">
        <f t="shared" si="34"/>
        <v>6751413248</v>
      </c>
      <c r="AI68" s="72">
        <f t="shared" si="34"/>
        <v>6751413248</v>
      </c>
      <c r="AJ68" s="72">
        <f t="shared" si="34"/>
        <v>6751413248</v>
      </c>
      <c r="AK68" s="72">
        <f t="shared" si="34"/>
        <v>6751413248</v>
      </c>
      <c r="AL68" s="73"/>
      <c r="AM68" s="73"/>
      <c r="AN68" s="73"/>
    </row>
    <row r="69" ht="15.75" customHeight="1">
      <c r="A69" s="73"/>
      <c r="B69" s="75" t="s">
        <v>137</v>
      </c>
      <c r="C69" s="73"/>
      <c r="D69" s="73"/>
      <c r="E69" s="72"/>
      <c r="F69" s="72"/>
      <c r="G69" s="72">
        <f t="shared" ref="G69:AK69" si="35">G68*G30</f>
        <v>7919362574</v>
      </c>
      <c r="H69" s="72">
        <f t="shared" si="35"/>
        <v>7912822350</v>
      </c>
      <c r="I69" s="72">
        <f t="shared" si="35"/>
        <v>7266440276</v>
      </c>
      <c r="J69" s="72">
        <f t="shared" si="35"/>
        <v>6631517876</v>
      </c>
      <c r="K69" s="72">
        <f t="shared" si="35"/>
        <v>6008055150</v>
      </c>
      <c r="L69" s="72">
        <f t="shared" si="35"/>
        <v>5396052098</v>
      </c>
      <c r="M69" s="72">
        <f t="shared" si="35"/>
        <v>4795508719</v>
      </c>
      <c r="N69" s="72">
        <f t="shared" si="35"/>
        <v>4206425015</v>
      </c>
      <c r="O69" s="72">
        <f t="shared" si="35"/>
        <v>3628800983</v>
      </c>
      <c r="P69" s="72">
        <f t="shared" si="35"/>
        <v>3062636626</v>
      </c>
      <c r="Q69" s="72">
        <f t="shared" si="35"/>
        <v>2507931942</v>
      </c>
      <c r="R69" s="72">
        <f t="shared" si="35"/>
        <v>1964686932</v>
      </c>
      <c r="S69" s="72">
        <f t="shared" si="35"/>
        <v>1432901596</v>
      </c>
      <c r="T69" s="72">
        <f t="shared" si="35"/>
        <v>922946115</v>
      </c>
      <c r="U69" s="72">
        <f t="shared" si="35"/>
        <v>408350289.4</v>
      </c>
      <c r="V69" s="72">
        <f t="shared" si="35"/>
        <v>0</v>
      </c>
      <c r="W69" s="72">
        <f t="shared" si="35"/>
        <v>0</v>
      </c>
      <c r="X69" s="72">
        <f t="shared" si="35"/>
        <v>0</v>
      </c>
      <c r="Y69" s="72">
        <f t="shared" si="35"/>
        <v>0</v>
      </c>
      <c r="Z69" s="72">
        <f t="shared" si="35"/>
        <v>0</v>
      </c>
      <c r="AA69" s="72">
        <f t="shared" si="35"/>
        <v>0</v>
      </c>
      <c r="AB69" s="72">
        <f t="shared" si="35"/>
        <v>0</v>
      </c>
      <c r="AC69" s="72">
        <f t="shared" si="35"/>
        <v>0</v>
      </c>
      <c r="AD69" s="72">
        <f t="shared" si="35"/>
        <v>0</v>
      </c>
      <c r="AE69" s="72">
        <f t="shared" si="35"/>
        <v>0</v>
      </c>
      <c r="AF69" s="72">
        <f t="shared" si="35"/>
        <v>0</v>
      </c>
      <c r="AG69" s="72">
        <f t="shared" si="35"/>
        <v>0</v>
      </c>
      <c r="AH69" s="72">
        <f t="shared" si="35"/>
        <v>0</v>
      </c>
      <c r="AI69" s="72">
        <f t="shared" si="35"/>
        <v>0</v>
      </c>
      <c r="AJ69" s="72">
        <f t="shared" si="35"/>
        <v>0</v>
      </c>
      <c r="AK69" s="72">
        <f t="shared" si="35"/>
        <v>0</v>
      </c>
      <c r="AL69" s="73"/>
      <c r="AM69" s="73"/>
      <c r="AN69" s="73"/>
    </row>
    <row r="70" ht="15.75" customHeight="1">
      <c r="A70" s="73"/>
      <c r="B70" s="74" t="s">
        <v>138</v>
      </c>
      <c r="C70" s="73"/>
      <c r="D70" s="73"/>
      <c r="E70" s="72"/>
      <c r="F70" s="72"/>
      <c r="G70" s="72">
        <f t="shared" ref="G70:AK70" si="36">G67*G69</f>
        <v>2787615626</v>
      </c>
      <c r="H70" s="72">
        <f t="shared" si="36"/>
        <v>2785313467</v>
      </c>
      <c r="I70" s="72">
        <f t="shared" si="36"/>
        <v>2557786977</v>
      </c>
      <c r="J70" s="72">
        <f t="shared" si="36"/>
        <v>2334294292</v>
      </c>
      <c r="K70" s="72">
        <f t="shared" si="36"/>
        <v>2114835413</v>
      </c>
      <c r="L70" s="72">
        <f t="shared" si="36"/>
        <v>1899410338</v>
      </c>
      <c r="M70" s="72">
        <f t="shared" si="36"/>
        <v>1688019069</v>
      </c>
      <c r="N70" s="72">
        <f t="shared" si="36"/>
        <v>1480661605</v>
      </c>
      <c r="O70" s="72">
        <f t="shared" si="36"/>
        <v>1277337946</v>
      </c>
      <c r="P70" s="72">
        <f t="shared" si="36"/>
        <v>1078048092</v>
      </c>
      <c r="Q70" s="72">
        <f t="shared" si="36"/>
        <v>882792043.7</v>
      </c>
      <c r="R70" s="72">
        <f t="shared" si="36"/>
        <v>691569800.2</v>
      </c>
      <c r="S70" s="72">
        <f t="shared" si="36"/>
        <v>504381361.9</v>
      </c>
      <c r="T70" s="72">
        <f t="shared" si="36"/>
        <v>324877032.5</v>
      </c>
      <c r="U70" s="72">
        <f t="shared" si="36"/>
        <v>143739301.9</v>
      </c>
      <c r="V70" s="72">
        <f t="shared" si="36"/>
        <v>0</v>
      </c>
      <c r="W70" s="72">
        <f t="shared" si="36"/>
        <v>0</v>
      </c>
      <c r="X70" s="72">
        <f t="shared" si="36"/>
        <v>0</v>
      </c>
      <c r="Y70" s="72">
        <f t="shared" si="36"/>
        <v>0</v>
      </c>
      <c r="Z70" s="72">
        <f t="shared" si="36"/>
        <v>0</v>
      </c>
      <c r="AA70" s="72">
        <f t="shared" si="36"/>
        <v>0</v>
      </c>
      <c r="AB70" s="72">
        <f t="shared" si="36"/>
        <v>0</v>
      </c>
      <c r="AC70" s="72">
        <f t="shared" si="36"/>
        <v>0</v>
      </c>
      <c r="AD70" s="72">
        <f t="shared" si="36"/>
        <v>0</v>
      </c>
      <c r="AE70" s="72">
        <f t="shared" si="36"/>
        <v>0</v>
      </c>
      <c r="AF70" s="72">
        <f t="shared" si="36"/>
        <v>0</v>
      </c>
      <c r="AG70" s="72">
        <f t="shared" si="36"/>
        <v>0</v>
      </c>
      <c r="AH70" s="72">
        <f t="shared" si="36"/>
        <v>0</v>
      </c>
      <c r="AI70" s="72">
        <f t="shared" si="36"/>
        <v>0</v>
      </c>
      <c r="AJ70" s="72">
        <f t="shared" si="36"/>
        <v>0</v>
      </c>
      <c r="AK70" s="72">
        <f t="shared" si="36"/>
        <v>0</v>
      </c>
      <c r="AL70" s="73"/>
      <c r="AM70" s="73"/>
      <c r="AN70" s="73"/>
    </row>
    <row r="71" ht="15.75" customHeight="1">
      <c r="B71" s="3" t="s">
        <v>139</v>
      </c>
      <c r="E71" s="8"/>
      <c r="F71" s="8"/>
      <c r="G71" s="72">
        <f t="shared" ref="G71:AK71" si="37">G70/1000</f>
        <v>2787615.626</v>
      </c>
      <c r="H71" s="72">
        <f t="shared" si="37"/>
        <v>2785313.467</v>
      </c>
      <c r="I71" s="72">
        <f t="shared" si="37"/>
        <v>2557786.977</v>
      </c>
      <c r="J71" s="72">
        <f t="shared" si="37"/>
        <v>2334294.292</v>
      </c>
      <c r="K71" s="72">
        <f t="shared" si="37"/>
        <v>2114835.413</v>
      </c>
      <c r="L71" s="72">
        <f t="shared" si="37"/>
        <v>1899410.338</v>
      </c>
      <c r="M71" s="72">
        <f t="shared" si="37"/>
        <v>1688019.069</v>
      </c>
      <c r="N71" s="72">
        <f t="shared" si="37"/>
        <v>1480661.605</v>
      </c>
      <c r="O71" s="72">
        <f t="shared" si="37"/>
        <v>1277337.946</v>
      </c>
      <c r="P71" s="72">
        <f t="shared" si="37"/>
        <v>1078048.092</v>
      </c>
      <c r="Q71" s="72">
        <f t="shared" si="37"/>
        <v>882792.0437</v>
      </c>
      <c r="R71" s="72">
        <f t="shared" si="37"/>
        <v>691569.8002</v>
      </c>
      <c r="S71" s="72">
        <f t="shared" si="37"/>
        <v>504381.3619</v>
      </c>
      <c r="T71" s="72">
        <f t="shared" si="37"/>
        <v>324877.0325</v>
      </c>
      <c r="U71" s="72">
        <f t="shared" si="37"/>
        <v>143739.3019</v>
      </c>
      <c r="V71" s="72">
        <f t="shared" si="37"/>
        <v>0</v>
      </c>
      <c r="W71" s="72">
        <f t="shared" si="37"/>
        <v>0</v>
      </c>
      <c r="X71" s="72">
        <f t="shared" si="37"/>
        <v>0</v>
      </c>
      <c r="Y71" s="72">
        <f t="shared" si="37"/>
        <v>0</v>
      </c>
      <c r="Z71" s="72">
        <f t="shared" si="37"/>
        <v>0</v>
      </c>
      <c r="AA71" s="72">
        <f t="shared" si="37"/>
        <v>0</v>
      </c>
      <c r="AB71" s="72">
        <f t="shared" si="37"/>
        <v>0</v>
      </c>
      <c r="AC71" s="72">
        <f t="shared" si="37"/>
        <v>0</v>
      </c>
      <c r="AD71" s="72">
        <f t="shared" si="37"/>
        <v>0</v>
      </c>
      <c r="AE71" s="72">
        <f t="shared" si="37"/>
        <v>0</v>
      </c>
      <c r="AF71" s="72">
        <f t="shared" si="37"/>
        <v>0</v>
      </c>
      <c r="AG71" s="72">
        <f t="shared" si="37"/>
        <v>0</v>
      </c>
      <c r="AH71" s="72">
        <f t="shared" si="37"/>
        <v>0</v>
      </c>
      <c r="AI71" s="72">
        <f t="shared" si="37"/>
        <v>0</v>
      </c>
      <c r="AJ71" s="72">
        <f t="shared" si="37"/>
        <v>0</v>
      </c>
      <c r="AK71" s="72">
        <f t="shared" si="37"/>
        <v>0</v>
      </c>
    </row>
    <row r="72" ht="15.75" customHeight="1">
      <c r="B72" s="3" t="s">
        <v>140</v>
      </c>
      <c r="E72" s="8"/>
      <c r="F72" s="8"/>
      <c r="G72" s="127">
        <f t="shared" ref="G72:AK72" si="38">G71/1000000</f>
        <v>2.787615626</v>
      </c>
      <c r="H72" s="127">
        <f t="shared" si="38"/>
        <v>2.785313467</v>
      </c>
      <c r="I72" s="127">
        <f t="shared" si="38"/>
        <v>2.557786977</v>
      </c>
      <c r="J72" s="127">
        <f t="shared" si="38"/>
        <v>2.334294292</v>
      </c>
      <c r="K72" s="127">
        <f t="shared" si="38"/>
        <v>2.114835413</v>
      </c>
      <c r="L72" s="127">
        <f t="shared" si="38"/>
        <v>1.899410338</v>
      </c>
      <c r="M72" s="127">
        <f t="shared" si="38"/>
        <v>1.688019069</v>
      </c>
      <c r="N72" s="127">
        <f t="shared" si="38"/>
        <v>1.480661605</v>
      </c>
      <c r="O72" s="127">
        <f t="shared" si="38"/>
        <v>1.277337946</v>
      </c>
      <c r="P72" s="127">
        <f t="shared" si="38"/>
        <v>1.078048092</v>
      </c>
      <c r="Q72" s="127">
        <f t="shared" si="38"/>
        <v>0.8827920437</v>
      </c>
      <c r="R72" s="127">
        <f t="shared" si="38"/>
        <v>0.6915698002</v>
      </c>
      <c r="S72" s="127">
        <f t="shared" si="38"/>
        <v>0.5043813619</v>
      </c>
      <c r="T72" s="127">
        <f t="shared" si="38"/>
        <v>0.3248770325</v>
      </c>
      <c r="U72" s="127">
        <f t="shared" si="38"/>
        <v>0.1437393019</v>
      </c>
      <c r="V72" s="127">
        <f t="shared" si="38"/>
        <v>0</v>
      </c>
      <c r="W72" s="127">
        <f t="shared" si="38"/>
        <v>0</v>
      </c>
      <c r="X72" s="127">
        <f t="shared" si="38"/>
        <v>0</v>
      </c>
      <c r="Y72" s="127">
        <f t="shared" si="38"/>
        <v>0</v>
      </c>
      <c r="Z72" s="127">
        <f t="shared" si="38"/>
        <v>0</v>
      </c>
      <c r="AA72" s="127">
        <f t="shared" si="38"/>
        <v>0</v>
      </c>
      <c r="AB72" s="127">
        <f t="shared" si="38"/>
        <v>0</v>
      </c>
      <c r="AC72" s="127">
        <f t="shared" si="38"/>
        <v>0</v>
      </c>
      <c r="AD72" s="127">
        <f t="shared" si="38"/>
        <v>0</v>
      </c>
      <c r="AE72" s="127">
        <f t="shared" si="38"/>
        <v>0</v>
      </c>
      <c r="AF72" s="127">
        <f t="shared" si="38"/>
        <v>0</v>
      </c>
      <c r="AG72" s="127">
        <f t="shared" si="38"/>
        <v>0</v>
      </c>
      <c r="AH72" s="127">
        <f t="shared" si="38"/>
        <v>0</v>
      </c>
      <c r="AI72" s="127">
        <f t="shared" si="38"/>
        <v>0</v>
      </c>
      <c r="AJ72" s="127">
        <f t="shared" si="38"/>
        <v>0</v>
      </c>
      <c r="AK72" s="127">
        <f t="shared" si="38"/>
        <v>0</v>
      </c>
    </row>
    <row r="73" ht="15.75" customHeight="1">
      <c r="B73" s="3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ht="15.75" customHeight="1">
      <c r="B74" s="3" t="s">
        <v>141</v>
      </c>
      <c r="E74" s="8"/>
      <c r="F74" s="8"/>
      <c r="G74" s="72">
        <f t="shared" ref="G74:AK74" si="39">G62+G70</f>
        <v>2788654463</v>
      </c>
      <c r="H74" s="72">
        <f t="shared" si="39"/>
        <v>2786641709</v>
      </c>
      <c r="I74" s="72">
        <f t="shared" si="39"/>
        <v>2584202920</v>
      </c>
      <c r="J74" s="72">
        <f t="shared" si="39"/>
        <v>2385290845</v>
      </c>
      <c r="K74" s="72">
        <f t="shared" si="39"/>
        <v>2189905484</v>
      </c>
      <c r="L74" s="72">
        <f t="shared" si="39"/>
        <v>1998046839</v>
      </c>
      <c r="M74" s="72">
        <f t="shared" si="39"/>
        <v>1809714908</v>
      </c>
      <c r="N74" s="72">
        <f t="shared" si="39"/>
        <v>1624909691</v>
      </c>
      <c r="O74" s="72">
        <f t="shared" si="39"/>
        <v>1443631189</v>
      </c>
      <c r="P74" s="72">
        <f t="shared" si="39"/>
        <v>1265879402</v>
      </c>
      <c r="Q74" s="72">
        <f t="shared" si="39"/>
        <v>1091654329</v>
      </c>
      <c r="R74" s="72">
        <f t="shared" si="39"/>
        <v>920955971.2</v>
      </c>
      <c r="S74" s="72">
        <f t="shared" si="39"/>
        <v>753784327.7</v>
      </c>
      <c r="T74" s="72">
        <f t="shared" si="39"/>
        <v>596845528.3</v>
      </c>
      <c r="U74" s="72">
        <f t="shared" si="39"/>
        <v>434963956.7</v>
      </c>
      <c r="V74" s="72">
        <f t="shared" si="39"/>
        <v>309294155.1</v>
      </c>
      <c r="W74" s="72">
        <f t="shared" si="39"/>
        <v>305779448.8</v>
      </c>
      <c r="X74" s="72">
        <f t="shared" si="39"/>
        <v>305779448.8</v>
      </c>
      <c r="Y74" s="72">
        <f t="shared" si="39"/>
        <v>302264742.5</v>
      </c>
      <c r="Z74" s="72">
        <f t="shared" si="39"/>
        <v>302264742.5</v>
      </c>
      <c r="AA74" s="72">
        <f t="shared" si="39"/>
        <v>298750036.2</v>
      </c>
      <c r="AB74" s="72">
        <f t="shared" si="39"/>
        <v>298750036.2</v>
      </c>
      <c r="AC74" s="72">
        <f t="shared" si="39"/>
        <v>298750036.2</v>
      </c>
      <c r="AD74" s="72">
        <f t="shared" si="39"/>
        <v>298750036.2</v>
      </c>
      <c r="AE74" s="72">
        <f t="shared" si="39"/>
        <v>298750036.2</v>
      </c>
      <c r="AF74" s="72">
        <f t="shared" si="39"/>
        <v>298750036.2</v>
      </c>
      <c r="AG74" s="72">
        <f t="shared" si="39"/>
        <v>298750036.2</v>
      </c>
      <c r="AH74" s="72">
        <f t="shared" si="39"/>
        <v>298750036.2</v>
      </c>
      <c r="AI74" s="72">
        <f t="shared" si="39"/>
        <v>298750036.2</v>
      </c>
      <c r="AJ74" s="72">
        <f t="shared" si="39"/>
        <v>298750036.2</v>
      </c>
      <c r="AK74" s="72">
        <f t="shared" si="39"/>
        <v>298750036.2</v>
      </c>
    </row>
    <row r="75" ht="15.75" customHeight="1">
      <c r="B75" s="3" t="s">
        <v>142</v>
      </c>
      <c r="E75" s="8"/>
      <c r="F75" s="8"/>
      <c r="G75" s="72">
        <f t="shared" ref="G75:AK75" si="40">G74/1000</f>
        <v>2788654.463</v>
      </c>
      <c r="H75" s="72">
        <f t="shared" si="40"/>
        <v>2786641.709</v>
      </c>
      <c r="I75" s="72">
        <f t="shared" si="40"/>
        <v>2584202.92</v>
      </c>
      <c r="J75" s="72">
        <f t="shared" si="40"/>
        <v>2385290.845</v>
      </c>
      <c r="K75" s="72">
        <f t="shared" si="40"/>
        <v>2189905.484</v>
      </c>
      <c r="L75" s="72">
        <f t="shared" si="40"/>
        <v>1998046.839</v>
      </c>
      <c r="M75" s="72">
        <f t="shared" si="40"/>
        <v>1809714.908</v>
      </c>
      <c r="N75" s="72">
        <f t="shared" si="40"/>
        <v>1624909.691</v>
      </c>
      <c r="O75" s="72">
        <f t="shared" si="40"/>
        <v>1443631.189</v>
      </c>
      <c r="P75" s="72">
        <f t="shared" si="40"/>
        <v>1265879.402</v>
      </c>
      <c r="Q75" s="72">
        <f t="shared" si="40"/>
        <v>1091654.329</v>
      </c>
      <c r="R75" s="72">
        <f t="shared" si="40"/>
        <v>920955.9712</v>
      </c>
      <c r="S75" s="72">
        <f t="shared" si="40"/>
        <v>753784.3277</v>
      </c>
      <c r="T75" s="72">
        <f t="shared" si="40"/>
        <v>596845.5283</v>
      </c>
      <c r="U75" s="72">
        <f t="shared" si="40"/>
        <v>434963.9567</v>
      </c>
      <c r="V75" s="72">
        <f t="shared" si="40"/>
        <v>309294.1551</v>
      </c>
      <c r="W75" s="72">
        <f t="shared" si="40"/>
        <v>305779.4488</v>
      </c>
      <c r="X75" s="72">
        <f t="shared" si="40"/>
        <v>305779.4488</v>
      </c>
      <c r="Y75" s="72">
        <f t="shared" si="40"/>
        <v>302264.7425</v>
      </c>
      <c r="Z75" s="72">
        <f t="shared" si="40"/>
        <v>302264.7425</v>
      </c>
      <c r="AA75" s="72">
        <f t="shared" si="40"/>
        <v>298750.0362</v>
      </c>
      <c r="AB75" s="72">
        <f t="shared" si="40"/>
        <v>298750.0362</v>
      </c>
      <c r="AC75" s="72">
        <f t="shared" si="40"/>
        <v>298750.0362</v>
      </c>
      <c r="AD75" s="72">
        <f t="shared" si="40"/>
        <v>298750.0362</v>
      </c>
      <c r="AE75" s="72">
        <f t="shared" si="40"/>
        <v>298750.0362</v>
      </c>
      <c r="AF75" s="72">
        <f t="shared" si="40"/>
        <v>298750.0362</v>
      </c>
      <c r="AG75" s="72">
        <f t="shared" si="40"/>
        <v>298750.0362</v>
      </c>
      <c r="AH75" s="72">
        <f t="shared" si="40"/>
        <v>298750.0362</v>
      </c>
      <c r="AI75" s="72">
        <f t="shared" si="40"/>
        <v>298750.0362</v>
      </c>
      <c r="AJ75" s="72">
        <f t="shared" si="40"/>
        <v>298750.0362</v>
      </c>
      <c r="AK75" s="72">
        <f t="shared" si="40"/>
        <v>298750.0362</v>
      </c>
    </row>
    <row r="76" ht="15.75" customHeight="1">
      <c r="B76" s="3" t="s">
        <v>143</v>
      </c>
      <c r="E76" s="8"/>
      <c r="F76" s="8"/>
      <c r="G76" s="127">
        <f t="shared" ref="G76:AK76" si="41">G75/1000000</f>
        <v>2.788654463</v>
      </c>
      <c r="H76" s="127">
        <f t="shared" si="41"/>
        <v>2.786641709</v>
      </c>
      <c r="I76" s="127">
        <f t="shared" si="41"/>
        <v>2.58420292</v>
      </c>
      <c r="J76" s="127">
        <f t="shared" si="41"/>
        <v>2.385290845</v>
      </c>
      <c r="K76" s="127">
        <f t="shared" si="41"/>
        <v>2.189905484</v>
      </c>
      <c r="L76" s="127">
        <f t="shared" si="41"/>
        <v>1.998046839</v>
      </c>
      <c r="M76" s="127">
        <f t="shared" si="41"/>
        <v>1.809714908</v>
      </c>
      <c r="N76" s="127">
        <f t="shared" si="41"/>
        <v>1.624909691</v>
      </c>
      <c r="O76" s="127">
        <f t="shared" si="41"/>
        <v>1.443631189</v>
      </c>
      <c r="P76" s="127">
        <f t="shared" si="41"/>
        <v>1.265879402</v>
      </c>
      <c r="Q76" s="127">
        <f t="shared" si="41"/>
        <v>1.091654329</v>
      </c>
      <c r="R76" s="127">
        <f t="shared" si="41"/>
        <v>0.9209559712</v>
      </c>
      <c r="S76" s="127">
        <f t="shared" si="41"/>
        <v>0.7537843277</v>
      </c>
      <c r="T76" s="127">
        <f t="shared" si="41"/>
        <v>0.5968455283</v>
      </c>
      <c r="U76" s="127">
        <f t="shared" si="41"/>
        <v>0.4349639567</v>
      </c>
      <c r="V76" s="127">
        <f t="shared" si="41"/>
        <v>0.3092941551</v>
      </c>
      <c r="W76" s="127">
        <f t="shared" si="41"/>
        <v>0.3057794488</v>
      </c>
      <c r="X76" s="127">
        <f t="shared" si="41"/>
        <v>0.3057794488</v>
      </c>
      <c r="Y76" s="127">
        <f t="shared" si="41"/>
        <v>0.3022647425</v>
      </c>
      <c r="Z76" s="127">
        <f t="shared" si="41"/>
        <v>0.3022647425</v>
      </c>
      <c r="AA76" s="127">
        <f t="shared" si="41"/>
        <v>0.2987500362</v>
      </c>
      <c r="AB76" s="127">
        <f t="shared" si="41"/>
        <v>0.2987500362</v>
      </c>
      <c r="AC76" s="127">
        <f t="shared" si="41"/>
        <v>0.2987500362</v>
      </c>
      <c r="AD76" s="127">
        <f t="shared" si="41"/>
        <v>0.2987500362</v>
      </c>
      <c r="AE76" s="127">
        <f t="shared" si="41"/>
        <v>0.2987500362</v>
      </c>
      <c r="AF76" s="127">
        <f t="shared" si="41"/>
        <v>0.2987500362</v>
      </c>
      <c r="AG76" s="127">
        <f t="shared" si="41"/>
        <v>0.2987500362</v>
      </c>
      <c r="AH76" s="127">
        <f t="shared" si="41"/>
        <v>0.2987500362</v>
      </c>
      <c r="AI76" s="127">
        <f t="shared" si="41"/>
        <v>0.2987500362</v>
      </c>
      <c r="AJ76" s="127">
        <f t="shared" si="41"/>
        <v>0.2987500362</v>
      </c>
      <c r="AK76" s="127">
        <f t="shared" si="41"/>
        <v>0.2987500362</v>
      </c>
    </row>
    <row r="77" ht="15.75" customHeight="1">
      <c r="B77" s="3"/>
      <c r="E77" s="8"/>
      <c r="F77" s="8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</row>
    <row r="78" ht="15.75" customHeight="1">
      <c r="B78" s="80" t="s">
        <v>144</v>
      </c>
      <c r="E78" s="8"/>
      <c r="F78" s="8"/>
      <c r="G78" s="128">
        <v>0.0</v>
      </c>
      <c r="H78" s="82">
        <f t="shared" ref="H78:AK78" si="42">($G$74-H74)/$G$74</f>
        <v>0.0007217653467</v>
      </c>
      <c r="I78" s="84">
        <f t="shared" si="42"/>
        <v>0.0733154811</v>
      </c>
      <c r="J78" s="84">
        <f t="shared" si="42"/>
        <v>0.1446445315</v>
      </c>
      <c r="K78" s="84">
        <f t="shared" si="42"/>
        <v>0.2147089167</v>
      </c>
      <c r="L78" s="84">
        <f t="shared" si="42"/>
        <v>0.2835086364</v>
      </c>
      <c r="M78" s="84">
        <f t="shared" si="42"/>
        <v>0.3510436909</v>
      </c>
      <c r="N78" s="84">
        <f t="shared" si="42"/>
        <v>0.4173140801</v>
      </c>
      <c r="O78" s="84">
        <f t="shared" si="42"/>
        <v>0.4823198039</v>
      </c>
      <c r="P78" s="84">
        <f t="shared" si="42"/>
        <v>0.5460608624</v>
      </c>
      <c r="Q78" s="84">
        <f t="shared" si="42"/>
        <v>0.6085372556</v>
      </c>
      <c r="R78" s="84">
        <f t="shared" si="42"/>
        <v>0.6697489835</v>
      </c>
      <c r="S78" s="84">
        <f t="shared" si="42"/>
        <v>0.729696046</v>
      </c>
      <c r="T78" s="84">
        <f t="shared" si="42"/>
        <v>0.7859736528</v>
      </c>
      <c r="U78" s="84">
        <f t="shared" si="42"/>
        <v>0.8440237174</v>
      </c>
      <c r="V78" s="84">
        <f t="shared" si="42"/>
        <v>0.8890883904</v>
      </c>
      <c r="W78" s="84">
        <f t="shared" si="42"/>
        <v>0.8903487496</v>
      </c>
      <c r="X78" s="84">
        <f t="shared" si="42"/>
        <v>0.8903487496</v>
      </c>
      <c r="Y78" s="84">
        <f t="shared" si="42"/>
        <v>0.8916091088</v>
      </c>
      <c r="Z78" s="84">
        <f t="shared" si="42"/>
        <v>0.8916091088</v>
      </c>
      <c r="AA78" s="86">
        <f t="shared" si="42"/>
        <v>0.892869468</v>
      </c>
      <c r="AB78" s="84">
        <f t="shared" si="42"/>
        <v>0.892869468</v>
      </c>
      <c r="AC78" s="86">
        <f t="shared" si="42"/>
        <v>0.892869468</v>
      </c>
      <c r="AD78" s="84">
        <f t="shared" si="42"/>
        <v>0.892869468</v>
      </c>
      <c r="AE78" s="86">
        <f t="shared" si="42"/>
        <v>0.892869468</v>
      </c>
      <c r="AF78" s="84">
        <f t="shared" si="42"/>
        <v>0.892869468</v>
      </c>
      <c r="AG78" s="86">
        <f t="shared" si="42"/>
        <v>0.892869468</v>
      </c>
      <c r="AH78" s="84">
        <f t="shared" si="42"/>
        <v>0.892869468</v>
      </c>
      <c r="AI78" s="86">
        <f t="shared" si="42"/>
        <v>0.892869468</v>
      </c>
      <c r="AJ78" s="84">
        <f t="shared" si="42"/>
        <v>0.892869468</v>
      </c>
      <c r="AK78" s="86">
        <f t="shared" si="42"/>
        <v>0.892869468</v>
      </c>
    </row>
    <row r="79" ht="15.75" customHeight="1">
      <c r="B79" s="3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ht="15.75" customHeight="1">
      <c r="B80" s="11" t="s">
        <v>145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ht="15.75" customHeight="1">
      <c r="B81" s="75" t="s">
        <v>146</v>
      </c>
      <c r="E81" s="8"/>
      <c r="F81" s="8"/>
      <c r="G81" s="72">
        <f t="shared" ref="G81:AK81" si="43">G45</f>
        <v>2385.357051</v>
      </c>
      <c r="H81" s="72">
        <f t="shared" si="43"/>
        <v>3049.883032</v>
      </c>
      <c r="I81" s="72">
        <f t="shared" si="43"/>
        <v>61268.45551</v>
      </c>
      <c r="J81" s="72">
        <f t="shared" si="43"/>
        <v>119487.028</v>
      </c>
      <c r="K81" s="72">
        <f t="shared" si="43"/>
        <v>177705.6005</v>
      </c>
      <c r="L81" s="72">
        <f t="shared" si="43"/>
        <v>235924.1729</v>
      </c>
      <c r="M81" s="72">
        <f t="shared" si="43"/>
        <v>294142.7454</v>
      </c>
      <c r="N81" s="72">
        <f t="shared" si="43"/>
        <v>352361.3179</v>
      </c>
      <c r="O81" s="72">
        <f t="shared" si="43"/>
        <v>410579.8904</v>
      </c>
      <c r="P81" s="72">
        <f t="shared" si="43"/>
        <v>468798.4629</v>
      </c>
      <c r="Q81" s="72">
        <f t="shared" si="43"/>
        <v>527017.0353</v>
      </c>
      <c r="R81" s="72">
        <f t="shared" si="43"/>
        <v>585235.6078</v>
      </c>
      <c r="S81" s="72">
        <f t="shared" si="43"/>
        <v>643454.1803</v>
      </c>
      <c r="T81" s="72">
        <f t="shared" si="43"/>
        <v>701672.7528</v>
      </c>
      <c r="U81" s="72">
        <f t="shared" si="43"/>
        <v>759891.3252</v>
      </c>
      <c r="V81" s="72">
        <f t="shared" si="43"/>
        <v>807040</v>
      </c>
      <c r="W81" s="72">
        <f t="shared" si="43"/>
        <v>807040</v>
      </c>
      <c r="X81" s="72">
        <f t="shared" si="43"/>
        <v>807040</v>
      </c>
      <c r="Y81" s="72">
        <f t="shared" si="43"/>
        <v>807040</v>
      </c>
      <c r="Z81" s="72">
        <f t="shared" si="43"/>
        <v>807040</v>
      </c>
      <c r="AA81" s="72">
        <f t="shared" si="43"/>
        <v>807040</v>
      </c>
      <c r="AB81" s="72">
        <f t="shared" si="43"/>
        <v>807040</v>
      </c>
      <c r="AC81" s="72">
        <f t="shared" si="43"/>
        <v>807040</v>
      </c>
      <c r="AD81" s="72">
        <f t="shared" si="43"/>
        <v>807040</v>
      </c>
      <c r="AE81" s="72">
        <f t="shared" si="43"/>
        <v>807040</v>
      </c>
      <c r="AF81" s="72">
        <f t="shared" si="43"/>
        <v>807040</v>
      </c>
      <c r="AG81" s="72">
        <f t="shared" si="43"/>
        <v>807040</v>
      </c>
      <c r="AH81" s="72">
        <f t="shared" si="43"/>
        <v>807040</v>
      </c>
      <c r="AI81" s="72">
        <f t="shared" si="43"/>
        <v>807040</v>
      </c>
      <c r="AJ81" s="72">
        <f t="shared" si="43"/>
        <v>807040</v>
      </c>
      <c r="AK81" s="72">
        <f t="shared" si="43"/>
        <v>807040</v>
      </c>
    </row>
    <row r="82" ht="15.75" customHeight="1">
      <c r="B82" s="62" t="s">
        <v>147</v>
      </c>
      <c r="E82" s="8"/>
      <c r="F82" s="8"/>
      <c r="G82" s="129">
        <f t="shared" ref="G82:AK82" si="44">G59</f>
        <v>0.04425</v>
      </c>
      <c r="H82" s="129">
        <f t="shared" si="44"/>
        <v>0.04425</v>
      </c>
      <c r="I82" s="129">
        <f t="shared" si="44"/>
        <v>0.04425</v>
      </c>
      <c r="J82" s="129">
        <f t="shared" si="44"/>
        <v>0.04425</v>
      </c>
      <c r="K82" s="129">
        <f t="shared" si="44"/>
        <v>0.04425</v>
      </c>
      <c r="L82" s="129">
        <f t="shared" si="44"/>
        <v>0.04425</v>
      </c>
      <c r="M82" s="129">
        <f t="shared" si="44"/>
        <v>0.04425</v>
      </c>
      <c r="N82" s="129">
        <f t="shared" si="44"/>
        <v>0.04425</v>
      </c>
      <c r="O82" s="129">
        <f t="shared" si="44"/>
        <v>0.04425</v>
      </c>
      <c r="P82" s="129">
        <f t="shared" si="44"/>
        <v>0.04425</v>
      </c>
      <c r="Q82" s="129">
        <f t="shared" si="44"/>
        <v>0.04425</v>
      </c>
      <c r="R82" s="129">
        <f t="shared" si="44"/>
        <v>0.04425</v>
      </c>
      <c r="S82" s="129">
        <f t="shared" si="44"/>
        <v>0.04425</v>
      </c>
      <c r="T82" s="129">
        <f t="shared" si="44"/>
        <v>0.04425</v>
      </c>
      <c r="U82" s="129">
        <f t="shared" si="44"/>
        <v>0.04425</v>
      </c>
      <c r="V82" s="129">
        <f t="shared" si="44"/>
        <v>0.04425</v>
      </c>
      <c r="W82" s="129">
        <f t="shared" si="44"/>
        <v>0.04425</v>
      </c>
      <c r="X82" s="129">
        <f t="shared" si="44"/>
        <v>0.04425</v>
      </c>
      <c r="Y82" s="129">
        <f t="shared" si="44"/>
        <v>0.04425</v>
      </c>
      <c r="Z82" s="129">
        <f t="shared" si="44"/>
        <v>0.04425</v>
      </c>
      <c r="AA82" s="129">
        <f t="shared" si="44"/>
        <v>0.04425</v>
      </c>
      <c r="AB82" s="129">
        <f t="shared" si="44"/>
        <v>0.04425</v>
      </c>
      <c r="AC82" s="129">
        <f t="shared" si="44"/>
        <v>0.04425</v>
      </c>
      <c r="AD82" s="129">
        <f t="shared" si="44"/>
        <v>0.04425</v>
      </c>
      <c r="AE82" s="129">
        <f t="shared" si="44"/>
        <v>0.04425</v>
      </c>
      <c r="AF82" s="129">
        <f t="shared" si="44"/>
        <v>0.04425</v>
      </c>
      <c r="AG82" s="129">
        <f t="shared" si="44"/>
        <v>0.04425</v>
      </c>
      <c r="AH82" s="129">
        <f t="shared" si="44"/>
        <v>0.04425</v>
      </c>
      <c r="AI82" s="129">
        <f t="shared" si="44"/>
        <v>0.04425</v>
      </c>
      <c r="AJ82" s="129">
        <f t="shared" si="44"/>
        <v>0.04425</v>
      </c>
      <c r="AK82" s="129">
        <f t="shared" si="44"/>
        <v>0.04425</v>
      </c>
    </row>
    <row r="83" ht="15.75" customHeight="1">
      <c r="B83" s="74" t="s">
        <v>126</v>
      </c>
      <c r="E83" s="8"/>
      <c r="F83" s="8"/>
      <c r="G83" s="72">
        <f t="shared" ref="G83:AK83" si="45">G55</f>
        <v>7942839115</v>
      </c>
      <c r="H83" s="72">
        <f t="shared" si="45"/>
        <v>7942839115</v>
      </c>
      <c r="I83" s="72">
        <f t="shared" si="45"/>
        <v>7863410724</v>
      </c>
      <c r="J83" s="72">
        <f t="shared" si="45"/>
        <v>7783982333</v>
      </c>
      <c r="K83" s="72">
        <f t="shared" si="45"/>
        <v>7704553942</v>
      </c>
      <c r="L83" s="72">
        <f t="shared" si="45"/>
        <v>7625125550</v>
      </c>
      <c r="M83" s="72">
        <f t="shared" si="45"/>
        <v>7545697159</v>
      </c>
      <c r="N83" s="72">
        <f t="shared" si="45"/>
        <v>7466268768</v>
      </c>
      <c r="O83" s="72">
        <f t="shared" si="45"/>
        <v>7386840377</v>
      </c>
      <c r="P83" s="72">
        <f t="shared" si="45"/>
        <v>7307411986</v>
      </c>
      <c r="Q83" s="72">
        <f t="shared" si="45"/>
        <v>7227983595</v>
      </c>
      <c r="R83" s="72">
        <f t="shared" si="45"/>
        <v>7148555204</v>
      </c>
      <c r="S83" s="72">
        <f t="shared" si="45"/>
        <v>7069126812</v>
      </c>
      <c r="T83" s="72">
        <f t="shared" si="45"/>
        <v>7069126812</v>
      </c>
      <c r="U83" s="72">
        <f t="shared" si="45"/>
        <v>6989698421</v>
      </c>
      <c r="V83" s="72">
        <f t="shared" si="45"/>
        <v>6989698421</v>
      </c>
      <c r="W83" s="72">
        <f t="shared" si="45"/>
        <v>6910270030</v>
      </c>
      <c r="X83" s="72">
        <f t="shared" si="45"/>
        <v>6910270030</v>
      </c>
      <c r="Y83" s="72">
        <f t="shared" si="45"/>
        <v>6830841639</v>
      </c>
      <c r="Z83" s="72">
        <f t="shared" si="45"/>
        <v>6830841639</v>
      </c>
      <c r="AA83" s="72">
        <f t="shared" si="45"/>
        <v>6751413248</v>
      </c>
      <c r="AB83" s="72">
        <f t="shared" si="45"/>
        <v>6751413248</v>
      </c>
      <c r="AC83" s="72">
        <f t="shared" si="45"/>
        <v>6751413248</v>
      </c>
      <c r="AD83" s="72">
        <f t="shared" si="45"/>
        <v>6751413248</v>
      </c>
      <c r="AE83" s="72">
        <f t="shared" si="45"/>
        <v>6751413248</v>
      </c>
      <c r="AF83" s="72">
        <f t="shared" si="45"/>
        <v>6751413248</v>
      </c>
      <c r="AG83" s="72">
        <f t="shared" si="45"/>
        <v>6751413248</v>
      </c>
      <c r="AH83" s="72">
        <f t="shared" si="45"/>
        <v>6751413248</v>
      </c>
      <c r="AI83" s="72">
        <f t="shared" si="45"/>
        <v>6751413248</v>
      </c>
      <c r="AJ83" s="72">
        <f t="shared" si="45"/>
        <v>6751413248</v>
      </c>
      <c r="AK83" s="72">
        <f t="shared" si="45"/>
        <v>6751413248</v>
      </c>
    </row>
    <row r="84" ht="15.75" customHeight="1">
      <c r="B84" s="75" t="s">
        <v>148</v>
      </c>
      <c r="E84" s="8"/>
      <c r="F84" s="8"/>
      <c r="G84" s="72">
        <f t="shared" ref="G84:AK84" si="46">G83*G49</f>
        <v>23476540.55</v>
      </c>
      <c r="H84" s="72">
        <f t="shared" si="46"/>
        <v>30016765.27</v>
      </c>
      <c r="I84" s="72">
        <f t="shared" si="46"/>
        <v>596970447.7</v>
      </c>
      <c r="J84" s="72">
        <f t="shared" si="46"/>
        <v>1152464456</v>
      </c>
      <c r="K84" s="72">
        <f t="shared" si="46"/>
        <v>1696498791</v>
      </c>
      <c r="L84" s="72">
        <f t="shared" si="46"/>
        <v>2229073452</v>
      </c>
      <c r="M84" s="72">
        <f t="shared" si="46"/>
        <v>2750188440</v>
      </c>
      <c r="N84" s="72">
        <f t="shared" si="46"/>
        <v>3259843754</v>
      </c>
      <c r="O84" s="72">
        <f t="shared" si="46"/>
        <v>3758039394</v>
      </c>
      <c r="P84" s="72">
        <f t="shared" si="46"/>
        <v>4244775360</v>
      </c>
      <c r="Q84" s="72">
        <f t="shared" si="46"/>
        <v>4720051652</v>
      </c>
      <c r="R84" s="72">
        <f t="shared" si="46"/>
        <v>5183868271</v>
      </c>
      <c r="S84" s="72">
        <f t="shared" si="46"/>
        <v>5636225216</v>
      </c>
      <c r="T84" s="72">
        <f t="shared" si="46"/>
        <v>6146180697</v>
      </c>
      <c r="U84" s="72">
        <f t="shared" si="46"/>
        <v>6581348132</v>
      </c>
      <c r="V84" s="72">
        <f t="shared" si="46"/>
        <v>6989698421</v>
      </c>
      <c r="W84" s="72">
        <f t="shared" si="46"/>
        <v>6910270030</v>
      </c>
      <c r="X84" s="72">
        <f t="shared" si="46"/>
        <v>6910270030</v>
      </c>
      <c r="Y84" s="72">
        <f t="shared" si="46"/>
        <v>6830841639</v>
      </c>
      <c r="Z84" s="72">
        <f t="shared" si="46"/>
        <v>6830841639</v>
      </c>
      <c r="AA84" s="72">
        <f t="shared" si="46"/>
        <v>6751413248</v>
      </c>
      <c r="AB84" s="72">
        <f t="shared" si="46"/>
        <v>6751413248</v>
      </c>
      <c r="AC84" s="72">
        <f t="shared" si="46"/>
        <v>6751413248</v>
      </c>
      <c r="AD84" s="72">
        <f t="shared" si="46"/>
        <v>6751413248</v>
      </c>
      <c r="AE84" s="72">
        <f t="shared" si="46"/>
        <v>6751413248</v>
      </c>
      <c r="AF84" s="72">
        <f t="shared" si="46"/>
        <v>6751413248</v>
      </c>
      <c r="AG84" s="72">
        <f t="shared" si="46"/>
        <v>6751413248</v>
      </c>
      <c r="AH84" s="72">
        <f t="shared" si="46"/>
        <v>6751413248</v>
      </c>
      <c r="AI84" s="72">
        <f t="shared" si="46"/>
        <v>6751413248</v>
      </c>
      <c r="AJ84" s="72">
        <f t="shared" si="46"/>
        <v>6751413248</v>
      </c>
      <c r="AK84" s="72">
        <f t="shared" si="46"/>
        <v>6751413248</v>
      </c>
    </row>
    <row r="85" ht="15.75" customHeight="1">
      <c r="B85" s="62" t="s">
        <v>149</v>
      </c>
      <c r="E85" s="8"/>
      <c r="F85" s="8"/>
      <c r="G85" s="72">
        <f t="shared" ref="G85:AK85" si="47">G82*G84</f>
        <v>1038836.919</v>
      </c>
      <c r="H85" s="72">
        <f t="shared" si="47"/>
        <v>1328241.863</v>
      </c>
      <c r="I85" s="72">
        <f t="shared" si="47"/>
        <v>26415942.31</v>
      </c>
      <c r="J85" s="72">
        <f t="shared" si="47"/>
        <v>50996552.19</v>
      </c>
      <c r="K85" s="72">
        <f t="shared" si="47"/>
        <v>75070071.51</v>
      </c>
      <c r="L85" s="72">
        <f t="shared" si="47"/>
        <v>98636500.27</v>
      </c>
      <c r="M85" s="72">
        <f t="shared" si="47"/>
        <v>121695838.5</v>
      </c>
      <c r="N85" s="72">
        <f t="shared" si="47"/>
        <v>144248086.1</v>
      </c>
      <c r="O85" s="72">
        <f t="shared" si="47"/>
        <v>166293243.2</v>
      </c>
      <c r="P85" s="72">
        <f t="shared" si="47"/>
        <v>187831309.7</v>
      </c>
      <c r="Q85" s="72">
        <f t="shared" si="47"/>
        <v>208862285.6</v>
      </c>
      <c r="R85" s="72">
        <f t="shared" si="47"/>
        <v>229386171</v>
      </c>
      <c r="S85" s="72">
        <f t="shared" si="47"/>
        <v>249402965.8</v>
      </c>
      <c r="T85" s="72">
        <f t="shared" si="47"/>
        <v>271968495.9</v>
      </c>
      <c r="U85" s="72">
        <f t="shared" si="47"/>
        <v>291224654.8</v>
      </c>
      <c r="V85" s="72">
        <f t="shared" si="47"/>
        <v>309294155.1</v>
      </c>
      <c r="W85" s="72">
        <f t="shared" si="47"/>
        <v>305779448.8</v>
      </c>
      <c r="X85" s="72">
        <f t="shared" si="47"/>
        <v>305779448.8</v>
      </c>
      <c r="Y85" s="72">
        <f t="shared" si="47"/>
        <v>302264742.5</v>
      </c>
      <c r="Z85" s="72">
        <f t="shared" si="47"/>
        <v>302264742.5</v>
      </c>
      <c r="AA85" s="72">
        <f t="shared" si="47"/>
        <v>298750036.2</v>
      </c>
      <c r="AB85" s="72">
        <f t="shared" si="47"/>
        <v>298750036.2</v>
      </c>
      <c r="AC85" s="72">
        <f t="shared" si="47"/>
        <v>298750036.2</v>
      </c>
      <c r="AD85" s="72">
        <f t="shared" si="47"/>
        <v>298750036.2</v>
      </c>
      <c r="AE85" s="72">
        <f t="shared" si="47"/>
        <v>298750036.2</v>
      </c>
      <c r="AF85" s="72">
        <f t="shared" si="47"/>
        <v>298750036.2</v>
      </c>
      <c r="AG85" s="72">
        <f t="shared" si="47"/>
        <v>298750036.2</v>
      </c>
      <c r="AH85" s="72">
        <f t="shared" si="47"/>
        <v>298750036.2</v>
      </c>
      <c r="AI85" s="72">
        <f t="shared" si="47"/>
        <v>298750036.2</v>
      </c>
      <c r="AJ85" s="72">
        <f t="shared" si="47"/>
        <v>298750036.2</v>
      </c>
      <c r="AK85" s="72">
        <f t="shared" si="47"/>
        <v>298750036.2</v>
      </c>
    </row>
    <row r="86" ht="15.75" customHeight="1">
      <c r="B86" s="62" t="s">
        <v>150</v>
      </c>
      <c r="E86" s="8"/>
      <c r="F86" s="8"/>
      <c r="G86" s="72">
        <f t="shared" ref="G86:AK86" si="48">G85/1000</f>
        <v>1038.836919</v>
      </c>
      <c r="H86" s="72">
        <f t="shared" si="48"/>
        <v>1328.241863</v>
      </c>
      <c r="I86" s="72">
        <f t="shared" si="48"/>
        <v>26415.94231</v>
      </c>
      <c r="J86" s="72">
        <f t="shared" si="48"/>
        <v>50996.55219</v>
      </c>
      <c r="K86" s="72">
        <f t="shared" si="48"/>
        <v>75070.07151</v>
      </c>
      <c r="L86" s="72">
        <f t="shared" si="48"/>
        <v>98636.50027</v>
      </c>
      <c r="M86" s="72">
        <f t="shared" si="48"/>
        <v>121695.8385</v>
      </c>
      <c r="N86" s="72">
        <f t="shared" si="48"/>
        <v>144248.0861</v>
      </c>
      <c r="O86" s="72">
        <f t="shared" si="48"/>
        <v>166293.2432</v>
      </c>
      <c r="P86" s="72">
        <f t="shared" si="48"/>
        <v>187831.3097</v>
      </c>
      <c r="Q86" s="72">
        <f t="shared" si="48"/>
        <v>208862.2856</v>
      </c>
      <c r="R86" s="72">
        <f t="shared" si="48"/>
        <v>229386.171</v>
      </c>
      <c r="S86" s="72">
        <f t="shared" si="48"/>
        <v>249402.9658</v>
      </c>
      <c r="T86" s="72">
        <f t="shared" si="48"/>
        <v>271968.4959</v>
      </c>
      <c r="U86" s="72">
        <f t="shared" si="48"/>
        <v>291224.6548</v>
      </c>
      <c r="V86" s="72">
        <f t="shared" si="48"/>
        <v>309294.1551</v>
      </c>
      <c r="W86" s="72">
        <f t="shared" si="48"/>
        <v>305779.4488</v>
      </c>
      <c r="X86" s="72">
        <f t="shared" si="48"/>
        <v>305779.4488</v>
      </c>
      <c r="Y86" s="72">
        <f t="shared" si="48"/>
        <v>302264.7425</v>
      </c>
      <c r="Z86" s="72">
        <f t="shared" si="48"/>
        <v>302264.7425</v>
      </c>
      <c r="AA86" s="72">
        <f t="shared" si="48"/>
        <v>298750.0362</v>
      </c>
      <c r="AB86" s="72">
        <f t="shared" si="48"/>
        <v>298750.0362</v>
      </c>
      <c r="AC86" s="72">
        <f t="shared" si="48"/>
        <v>298750.0362</v>
      </c>
      <c r="AD86" s="72">
        <f t="shared" si="48"/>
        <v>298750.0362</v>
      </c>
      <c r="AE86" s="72">
        <f t="shared" si="48"/>
        <v>298750.0362</v>
      </c>
      <c r="AF86" s="72">
        <f t="shared" si="48"/>
        <v>298750.0362</v>
      </c>
      <c r="AG86" s="72">
        <f t="shared" si="48"/>
        <v>298750.0362</v>
      </c>
      <c r="AH86" s="72">
        <f t="shared" si="48"/>
        <v>298750.0362</v>
      </c>
      <c r="AI86" s="72">
        <f t="shared" si="48"/>
        <v>298750.0362</v>
      </c>
      <c r="AJ86" s="72">
        <f t="shared" si="48"/>
        <v>298750.0362</v>
      </c>
      <c r="AK86" s="72">
        <f t="shared" si="48"/>
        <v>298750.0362</v>
      </c>
    </row>
    <row r="87" ht="15.75" customHeight="1">
      <c r="B87" s="62" t="s">
        <v>151</v>
      </c>
      <c r="E87" s="8"/>
      <c r="F87" s="8"/>
      <c r="G87" s="125">
        <f t="shared" ref="G87:AK87" si="49">G86/1000000</f>
        <v>0.001038836919</v>
      </c>
      <c r="H87" s="125">
        <f t="shared" si="49"/>
        <v>0.001328241863</v>
      </c>
      <c r="I87" s="125">
        <f t="shared" si="49"/>
        <v>0.02641594231</v>
      </c>
      <c r="J87" s="125">
        <f t="shared" si="49"/>
        <v>0.05099655219</v>
      </c>
      <c r="K87" s="125">
        <f t="shared" si="49"/>
        <v>0.07507007151</v>
      </c>
      <c r="L87" s="125">
        <f t="shared" si="49"/>
        <v>0.09863650027</v>
      </c>
      <c r="M87" s="125">
        <f t="shared" si="49"/>
        <v>0.1216958385</v>
      </c>
      <c r="N87" s="125">
        <f t="shared" si="49"/>
        <v>0.1442480861</v>
      </c>
      <c r="O87" s="125">
        <f t="shared" si="49"/>
        <v>0.1662932432</v>
      </c>
      <c r="P87" s="125">
        <f t="shared" si="49"/>
        <v>0.1878313097</v>
      </c>
      <c r="Q87" s="125">
        <f t="shared" si="49"/>
        <v>0.2088622856</v>
      </c>
      <c r="R87" s="125">
        <f t="shared" si="49"/>
        <v>0.229386171</v>
      </c>
      <c r="S87" s="125">
        <f t="shared" si="49"/>
        <v>0.2494029658</v>
      </c>
      <c r="T87" s="125">
        <f t="shared" si="49"/>
        <v>0.2719684959</v>
      </c>
      <c r="U87" s="125">
        <f t="shared" si="49"/>
        <v>0.2912246548</v>
      </c>
      <c r="V87" s="125">
        <f t="shared" si="49"/>
        <v>0.3092941551</v>
      </c>
      <c r="W87" s="125">
        <f t="shared" si="49"/>
        <v>0.3057794488</v>
      </c>
      <c r="X87" s="125">
        <f t="shared" si="49"/>
        <v>0.3057794488</v>
      </c>
      <c r="Y87" s="125">
        <f t="shared" si="49"/>
        <v>0.3022647425</v>
      </c>
      <c r="Z87" s="125">
        <f t="shared" si="49"/>
        <v>0.3022647425</v>
      </c>
      <c r="AA87" s="125">
        <f t="shared" si="49"/>
        <v>0.2987500362</v>
      </c>
      <c r="AB87" s="125">
        <f t="shared" si="49"/>
        <v>0.2987500362</v>
      </c>
      <c r="AC87" s="125">
        <f t="shared" si="49"/>
        <v>0.2987500362</v>
      </c>
      <c r="AD87" s="125">
        <f t="shared" si="49"/>
        <v>0.2987500362</v>
      </c>
      <c r="AE87" s="125">
        <f t="shared" si="49"/>
        <v>0.2987500362</v>
      </c>
      <c r="AF87" s="125">
        <f t="shared" si="49"/>
        <v>0.2987500362</v>
      </c>
      <c r="AG87" s="125">
        <f t="shared" si="49"/>
        <v>0.2987500362</v>
      </c>
      <c r="AH87" s="125">
        <f t="shared" si="49"/>
        <v>0.2987500362</v>
      </c>
      <c r="AI87" s="125">
        <f t="shared" si="49"/>
        <v>0.2987500362</v>
      </c>
      <c r="AJ87" s="125">
        <f t="shared" si="49"/>
        <v>0.2987500362</v>
      </c>
      <c r="AK87" s="125">
        <f t="shared" si="49"/>
        <v>0.2987500362</v>
      </c>
    </row>
    <row r="88" ht="15.75" customHeight="1">
      <c r="B88" s="3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ht="15.75" customHeight="1">
      <c r="B89" s="74" t="str">
        <f>B50</f>
        <v>% of ICE veh in MoCo stock after accelerated retirement</v>
      </c>
      <c r="E89" s="8"/>
      <c r="F89" s="8"/>
      <c r="G89" s="81">
        <f t="shared" ref="G89:AK89" si="50">G50</f>
        <v>0.9970443137</v>
      </c>
      <c r="H89" s="81">
        <f t="shared" si="50"/>
        <v>0.9962209023</v>
      </c>
      <c r="I89" s="81">
        <f t="shared" si="50"/>
        <v>0.9240825046</v>
      </c>
      <c r="J89" s="81">
        <f t="shared" si="50"/>
        <v>0.8519441069</v>
      </c>
      <c r="K89" s="81">
        <f t="shared" si="50"/>
        <v>0.7798057092</v>
      </c>
      <c r="L89" s="81">
        <f t="shared" si="50"/>
        <v>0.7076673115</v>
      </c>
      <c r="M89" s="81">
        <f t="shared" si="50"/>
        <v>0.6355289138</v>
      </c>
      <c r="N89" s="81">
        <f t="shared" si="50"/>
        <v>0.5633905161</v>
      </c>
      <c r="O89" s="81">
        <f t="shared" si="50"/>
        <v>0.4912521184</v>
      </c>
      <c r="P89" s="81">
        <f t="shared" si="50"/>
        <v>0.4191137207</v>
      </c>
      <c r="Q89" s="81">
        <f t="shared" si="50"/>
        <v>0.346975323</v>
      </c>
      <c r="R89" s="81">
        <f t="shared" si="50"/>
        <v>0.2748369253</v>
      </c>
      <c r="S89" s="81">
        <f t="shared" si="50"/>
        <v>0.2026985276</v>
      </c>
      <c r="T89" s="81">
        <f t="shared" si="50"/>
        <v>0.1305601299</v>
      </c>
      <c r="U89" s="81">
        <f t="shared" si="50"/>
        <v>0.05842173221</v>
      </c>
      <c r="V89" s="81">
        <f t="shared" si="50"/>
        <v>0</v>
      </c>
      <c r="W89" s="81">
        <f t="shared" si="50"/>
        <v>0</v>
      </c>
      <c r="X89" s="81">
        <f t="shared" si="50"/>
        <v>0</v>
      </c>
      <c r="Y89" s="81">
        <f t="shared" si="50"/>
        <v>0</v>
      </c>
      <c r="Z89" s="81">
        <f t="shared" si="50"/>
        <v>0</v>
      </c>
      <c r="AA89" s="81">
        <f t="shared" si="50"/>
        <v>0</v>
      </c>
      <c r="AB89" s="81">
        <f t="shared" si="50"/>
        <v>0</v>
      </c>
      <c r="AC89" s="81">
        <f t="shared" si="50"/>
        <v>0</v>
      </c>
      <c r="AD89" s="81">
        <f t="shared" si="50"/>
        <v>0</v>
      </c>
      <c r="AE89" s="81">
        <f t="shared" si="50"/>
        <v>0</v>
      </c>
      <c r="AF89" s="81">
        <f t="shared" si="50"/>
        <v>0</v>
      </c>
      <c r="AG89" s="81">
        <f t="shared" si="50"/>
        <v>0</v>
      </c>
      <c r="AH89" s="81">
        <f t="shared" si="50"/>
        <v>0</v>
      </c>
      <c r="AI89" s="81">
        <f t="shared" si="50"/>
        <v>0</v>
      </c>
      <c r="AJ89" s="81">
        <f t="shared" si="50"/>
        <v>0</v>
      </c>
      <c r="AK89" s="81">
        <f t="shared" si="50"/>
        <v>0</v>
      </c>
    </row>
    <row r="90" ht="15.75" customHeight="1">
      <c r="B90" s="62" t="s">
        <v>135</v>
      </c>
      <c r="E90" s="8"/>
      <c r="F90" s="8"/>
      <c r="G90" s="126">
        <f t="shared" ref="G90:AK90" si="51">G67</f>
        <v>0.352</v>
      </c>
      <c r="H90" s="126">
        <f t="shared" si="51"/>
        <v>0.352</v>
      </c>
      <c r="I90" s="126">
        <f t="shared" si="51"/>
        <v>0.352</v>
      </c>
      <c r="J90" s="126">
        <f t="shared" si="51"/>
        <v>0.352</v>
      </c>
      <c r="K90" s="126">
        <f t="shared" si="51"/>
        <v>0.352</v>
      </c>
      <c r="L90" s="126">
        <f t="shared" si="51"/>
        <v>0.352</v>
      </c>
      <c r="M90" s="126">
        <f t="shared" si="51"/>
        <v>0.352</v>
      </c>
      <c r="N90" s="126">
        <f t="shared" si="51"/>
        <v>0.352</v>
      </c>
      <c r="O90" s="126">
        <f t="shared" si="51"/>
        <v>0.352</v>
      </c>
      <c r="P90" s="126">
        <f t="shared" si="51"/>
        <v>0.352</v>
      </c>
      <c r="Q90" s="126">
        <f t="shared" si="51"/>
        <v>0.352</v>
      </c>
      <c r="R90" s="126">
        <f t="shared" si="51"/>
        <v>0.352</v>
      </c>
      <c r="S90" s="126">
        <f t="shared" si="51"/>
        <v>0.352</v>
      </c>
      <c r="T90" s="126">
        <f t="shared" si="51"/>
        <v>0.352</v>
      </c>
      <c r="U90" s="126">
        <f t="shared" si="51"/>
        <v>0.352</v>
      </c>
      <c r="V90" s="126">
        <f t="shared" si="51"/>
        <v>0.352</v>
      </c>
      <c r="W90" s="126">
        <f t="shared" si="51"/>
        <v>0.352</v>
      </c>
      <c r="X90" s="126">
        <f t="shared" si="51"/>
        <v>0.352</v>
      </c>
      <c r="Y90" s="126">
        <f t="shared" si="51"/>
        <v>0.352</v>
      </c>
      <c r="Z90" s="126">
        <f t="shared" si="51"/>
        <v>0.352</v>
      </c>
      <c r="AA90" s="126">
        <f t="shared" si="51"/>
        <v>0.352</v>
      </c>
      <c r="AB90" s="126">
        <f t="shared" si="51"/>
        <v>0.352</v>
      </c>
      <c r="AC90" s="126">
        <f t="shared" si="51"/>
        <v>0.352</v>
      </c>
      <c r="AD90" s="126">
        <f t="shared" si="51"/>
        <v>0.352</v>
      </c>
      <c r="AE90" s="126">
        <f t="shared" si="51"/>
        <v>0.352</v>
      </c>
      <c r="AF90" s="126">
        <f t="shared" si="51"/>
        <v>0.352</v>
      </c>
      <c r="AG90" s="126">
        <f t="shared" si="51"/>
        <v>0.352</v>
      </c>
      <c r="AH90" s="126">
        <f t="shared" si="51"/>
        <v>0.352</v>
      </c>
      <c r="AI90" s="126">
        <f t="shared" si="51"/>
        <v>0.352</v>
      </c>
      <c r="AJ90" s="126">
        <f t="shared" si="51"/>
        <v>0.352</v>
      </c>
      <c r="AK90" s="126">
        <f t="shared" si="51"/>
        <v>0.352</v>
      </c>
    </row>
    <row r="91" ht="15.75" customHeight="1">
      <c r="B91" s="75" t="s">
        <v>152</v>
      </c>
      <c r="E91" s="8"/>
      <c r="F91" s="8"/>
      <c r="G91" s="72">
        <f t="shared" ref="G91:AK91" si="52">G55</f>
        <v>7942839115</v>
      </c>
      <c r="H91" s="72">
        <f t="shared" si="52"/>
        <v>7942839115</v>
      </c>
      <c r="I91" s="72">
        <f t="shared" si="52"/>
        <v>7863410724</v>
      </c>
      <c r="J91" s="72">
        <f t="shared" si="52"/>
        <v>7783982333</v>
      </c>
      <c r="K91" s="72">
        <f t="shared" si="52"/>
        <v>7704553942</v>
      </c>
      <c r="L91" s="72">
        <f t="shared" si="52"/>
        <v>7625125550</v>
      </c>
      <c r="M91" s="72">
        <f t="shared" si="52"/>
        <v>7545697159</v>
      </c>
      <c r="N91" s="72">
        <f t="shared" si="52"/>
        <v>7466268768</v>
      </c>
      <c r="O91" s="72">
        <f t="shared" si="52"/>
        <v>7386840377</v>
      </c>
      <c r="P91" s="72">
        <f t="shared" si="52"/>
        <v>7307411986</v>
      </c>
      <c r="Q91" s="72">
        <f t="shared" si="52"/>
        <v>7227983595</v>
      </c>
      <c r="R91" s="72">
        <f t="shared" si="52"/>
        <v>7148555204</v>
      </c>
      <c r="S91" s="72">
        <f t="shared" si="52"/>
        <v>7069126812</v>
      </c>
      <c r="T91" s="72">
        <f t="shared" si="52"/>
        <v>7069126812</v>
      </c>
      <c r="U91" s="72">
        <f t="shared" si="52"/>
        <v>6989698421</v>
      </c>
      <c r="V91" s="72">
        <f t="shared" si="52"/>
        <v>6989698421</v>
      </c>
      <c r="W91" s="72">
        <f t="shared" si="52"/>
        <v>6910270030</v>
      </c>
      <c r="X91" s="72">
        <f t="shared" si="52"/>
        <v>6910270030</v>
      </c>
      <c r="Y91" s="72">
        <f t="shared" si="52"/>
        <v>6830841639</v>
      </c>
      <c r="Z91" s="72">
        <f t="shared" si="52"/>
        <v>6830841639</v>
      </c>
      <c r="AA91" s="72">
        <f t="shared" si="52"/>
        <v>6751413248</v>
      </c>
      <c r="AB91" s="72">
        <f t="shared" si="52"/>
        <v>6751413248</v>
      </c>
      <c r="AC91" s="72">
        <f t="shared" si="52"/>
        <v>6751413248</v>
      </c>
      <c r="AD91" s="72">
        <f t="shared" si="52"/>
        <v>6751413248</v>
      </c>
      <c r="AE91" s="72">
        <f t="shared" si="52"/>
        <v>6751413248</v>
      </c>
      <c r="AF91" s="72">
        <f t="shared" si="52"/>
        <v>6751413248</v>
      </c>
      <c r="AG91" s="72">
        <f t="shared" si="52"/>
        <v>6751413248</v>
      </c>
      <c r="AH91" s="72">
        <f t="shared" si="52"/>
        <v>6751413248</v>
      </c>
      <c r="AI91" s="72">
        <f t="shared" si="52"/>
        <v>6751413248</v>
      </c>
      <c r="AJ91" s="72">
        <f t="shared" si="52"/>
        <v>6751413248</v>
      </c>
      <c r="AK91" s="72">
        <f t="shared" si="52"/>
        <v>6751413248</v>
      </c>
    </row>
    <row r="92" ht="15.75" customHeight="1">
      <c r="B92" s="75" t="s">
        <v>153</v>
      </c>
      <c r="E92" s="8"/>
      <c r="F92" s="8"/>
      <c r="G92" s="72">
        <f t="shared" ref="G92:AK92" si="53">G91*G50</f>
        <v>7919362574</v>
      </c>
      <c r="H92" s="72">
        <f t="shared" si="53"/>
        <v>7912822350</v>
      </c>
      <c r="I92" s="72">
        <f t="shared" si="53"/>
        <v>7266440276</v>
      </c>
      <c r="J92" s="72">
        <f t="shared" si="53"/>
        <v>6631517876</v>
      </c>
      <c r="K92" s="72">
        <f t="shared" si="53"/>
        <v>6008055150</v>
      </c>
      <c r="L92" s="72">
        <f t="shared" si="53"/>
        <v>5396052098</v>
      </c>
      <c r="M92" s="72">
        <f t="shared" si="53"/>
        <v>4795508719</v>
      </c>
      <c r="N92" s="72">
        <f t="shared" si="53"/>
        <v>4206425015</v>
      </c>
      <c r="O92" s="72">
        <f t="shared" si="53"/>
        <v>3628800983</v>
      </c>
      <c r="P92" s="72">
        <f t="shared" si="53"/>
        <v>3062636626</v>
      </c>
      <c r="Q92" s="72">
        <f t="shared" si="53"/>
        <v>2507931942</v>
      </c>
      <c r="R92" s="72">
        <f t="shared" si="53"/>
        <v>1964686932</v>
      </c>
      <c r="S92" s="72">
        <f t="shared" si="53"/>
        <v>1432901596</v>
      </c>
      <c r="T92" s="72">
        <f t="shared" si="53"/>
        <v>922946115</v>
      </c>
      <c r="U92" s="72">
        <f t="shared" si="53"/>
        <v>408350289.4</v>
      </c>
      <c r="V92" s="72">
        <f t="shared" si="53"/>
        <v>0</v>
      </c>
      <c r="W92" s="72">
        <f t="shared" si="53"/>
        <v>0</v>
      </c>
      <c r="X92" s="72">
        <f t="shared" si="53"/>
        <v>0</v>
      </c>
      <c r="Y92" s="72">
        <f t="shared" si="53"/>
        <v>0</v>
      </c>
      <c r="Z92" s="72">
        <f t="shared" si="53"/>
        <v>0</v>
      </c>
      <c r="AA92" s="72">
        <f t="shared" si="53"/>
        <v>0</v>
      </c>
      <c r="AB92" s="72">
        <f t="shared" si="53"/>
        <v>0</v>
      </c>
      <c r="AC92" s="72">
        <f t="shared" si="53"/>
        <v>0</v>
      </c>
      <c r="AD92" s="72">
        <f t="shared" si="53"/>
        <v>0</v>
      </c>
      <c r="AE92" s="72">
        <f t="shared" si="53"/>
        <v>0</v>
      </c>
      <c r="AF92" s="72">
        <f t="shared" si="53"/>
        <v>0</v>
      </c>
      <c r="AG92" s="72">
        <f t="shared" si="53"/>
        <v>0</v>
      </c>
      <c r="AH92" s="72">
        <f t="shared" si="53"/>
        <v>0</v>
      </c>
      <c r="AI92" s="72">
        <f t="shared" si="53"/>
        <v>0</v>
      </c>
      <c r="AJ92" s="72">
        <f t="shared" si="53"/>
        <v>0</v>
      </c>
      <c r="AK92" s="72">
        <f t="shared" si="53"/>
        <v>0</v>
      </c>
    </row>
    <row r="93" ht="15.75" customHeight="1">
      <c r="B93" s="75" t="s">
        <v>154</v>
      </c>
      <c r="E93" s="8"/>
      <c r="F93" s="8"/>
      <c r="G93" s="72">
        <f t="shared" ref="G93:AK93" si="54">G90*G92</f>
        <v>2787615626</v>
      </c>
      <c r="H93" s="72">
        <f t="shared" si="54"/>
        <v>2785313467</v>
      </c>
      <c r="I93" s="72">
        <f t="shared" si="54"/>
        <v>2557786977</v>
      </c>
      <c r="J93" s="72">
        <f t="shared" si="54"/>
        <v>2334294292</v>
      </c>
      <c r="K93" s="72">
        <f t="shared" si="54"/>
        <v>2114835413</v>
      </c>
      <c r="L93" s="72">
        <f t="shared" si="54"/>
        <v>1899410338</v>
      </c>
      <c r="M93" s="72">
        <f t="shared" si="54"/>
        <v>1688019069</v>
      </c>
      <c r="N93" s="72">
        <f t="shared" si="54"/>
        <v>1480661605</v>
      </c>
      <c r="O93" s="72">
        <f t="shared" si="54"/>
        <v>1277337946</v>
      </c>
      <c r="P93" s="72">
        <f t="shared" si="54"/>
        <v>1078048092</v>
      </c>
      <c r="Q93" s="72">
        <f t="shared" si="54"/>
        <v>882792043.7</v>
      </c>
      <c r="R93" s="72">
        <f t="shared" si="54"/>
        <v>691569800.2</v>
      </c>
      <c r="S93" s="72">
        <f t="shared" si="54"/>
        <v>504381361.9</v>
      </c>
      <c r="T93" s="72">
        <f t="shared" si="54"/>
        <v>324877032.5</v>
      </c>
      <c r="U93" s="72">
        <f t="shared" si="54"/>
        <v>143739301.9</v>
      </c>
      <c r="V93" s="72">
        <f t="shared" si="54"/>
        <v>0</v>
      </c>
      <c r="W93" s="72">
        <f t="shared" si="54"/>
        <v>0</v>
      </c>
      <c r="X93" s="72">
        <f t="shared" si="54"/>
        <v>0</v>
      </c>
      <c r="Y93" s="72">
        <f t="shared" si="54"/>
        <v>0</v>
      </c>
      <c r="Z93" s="72">
        <f t="shared" si="54"/>
        <v>0</v>
      </c>
      <c r="AA93" s="72">
        <f t="shared" si="54"/>
        <v>0</v>
      </c>
      <c r="AB93" s="72">
        <f t="shared" si="54"/>
        <v>0</v>
      </c>
      <c r="AC93" s="72">
        <f t="shared" si="54"/>
        <v>0</v>
      </c>
      <c r="AD93" s="72">
        <f t="shared" si="54"/>
        <v>0</v>
      </c>
      <c r="AE93" s="72">
        <f t="shared" si="54"/>
        <v>0</v>
      </c>
      <c r="AF93" s="72">
        <f t="shared" si="54"/>
        <v>0</v>
      </c>
      <c r="AG93" s="72">
        <f t="shared" si="54"/>
        <v>0</v>
      </c>
      <c r="AH93" s="72">
        <f t="shared" si="54"/>
        <v>0</v>
      </c>
      <c r="AI93" s="72">
        <f t="shared" si="54"/>
        <v>0</v>
      </c>
      <c r="AJ93" s="72">
        <f t="shared" si="54"/>
        <v>0</v>
      </c>
      <c r="AK93" s="72">
        <f t="shared" si="54"/>
        <v>0</v>
      </c>
    </row>
    <row r="94" ht="15.75" customHeight="1">
      <c r="B94" s="62" t="s">
        <v>155</v>
      </c>
      <c r="E94" s="8"/>
      <c r="F94" s="8"/>
      <c r="G94" s="72">
        <f t="shared" ref="G94:AK94" si="55">G93/1000</f>
        <v>2787615.626</v>
      </c>
      <c r="H94" s="72">
        <f t="shared" si="55"/>
        <v>2785313.467</v>
      </c>
      <c r="I94" s="72">
        <f t="shared" si="55"/>
        <v>2557786.977</v>
      </c>
      <c r="J94" s="72">
        <f t="shared" si="55"/>
        <v>2334294.292</v>
      </c>
      <c r="K94" s="72">
        <f t="shared" si="55"/>
        <v>2114835.413</v>
      </c>
      <c r="L94" s="72">
        <f t="shared" si="55"/>
        <v>1899410.338</v>
      </c>
      <c r="M94" s="72">
        <f t="shared" si="55"/>
        <v>1688019.069</v>
      </c>
      <c r="N94" s="72">
        <f t="shared" si="55"/>
        <v>1480661.605</v>
      </c>
      <c r="O94" s="72">
        <f t="shared" si="55"/>
        <v>1277337.946</v>
      </c>
      <c r="P94" s="72">
        <f t="shared" si="55"/>
        <v>1078048.092</v>
      </c>
      <c r="Q94" s="72">
        <f t="shared" si="55"/>
        <v>882792.0437</v>
      </c>
      <c r="R94" s="72">
        <f t="shared" si="55"/>
        <v>691569.8002</v>
      </c>
      <c r="S94" s="72">
        <f t="shared" si="55"/>
        <v>504381.3619</v>
      </c>
      <c r="T94" s="72">
        <f t="shared" si="55"/>
        <v>324877.0325</v>
      </c>
      <c r="U94" s="72">
        <f t="shared" si="55"/>
        <v>143739.3019</v>
      </c>
      <c r="V94" s="72">
        <f t="shared" si="55"/>
        <v>0</v>
      </c>
      <c r="W94" s="72">
        <f t="shared" si="55"/>
        <v>0</v>
      </c>
      <c r="X94" s="72">
        <f t="shared" si="55"/>
        <v>0</v>
      </c>
      <c r="Y94" s="72">
        <f t="shared" si="55"/>
        <v>0</v>
      </c>
      <c r="Z94" s="72">
        <f t="shared" si="55"/>
        <v>0</v>
      </c>
      <c r="AA94" s="72">
        <f t="shared" si="55"/>
        <v>0</v>
      </c>
      <c r="AB94" s="72">
        <f t="shared" si="55"/>
        <v>0</v>
      </c>
      <c r="AC94" s="72">
        <f t="shared" si="55"/>
        <v>0</v>
      </c>
      <c r="AD94" s="72">
        <f t="shared" si="55"/>
        <v>0</v>
      </c>
      <c r="AE94" s="72">
        <f t="shared" si="55"/>
        <v>0</v>
      </c>
      <c r="AF94" s="72">
        <f t="shared" si="55"/>
        <v>0</v>
      </c>
      <c r="AG94" s="72">
        <f t="shared" si="55"/>
        <v>0</v>
      </c>
      <c r="AH94" s="72">
        <f t="shared" si="55"/>
        <v>0</v>
      </c>
      <c r="AI94" s="72">
        <f t="shared" si="55"/>
        <v>0</v>
      </c>
      <c r="AJ94" s="72">
        <f t="shared" si="55"/>
        <v>0</v>
      </c>
      <c r="AK94" s="72">
        <f t="shared" si="55"/>
        <v>0</v>
      </c>
    </row>
    <row r="95" ht="15.75" customHeight="1">
      <c r="B95" s="62" t="s">
        <v>156</v>
      </c>
      <c r="E95" s="8"/>
      <c r="F95" s="8"/>
      <c r="G95" s="127">
        <f t="shared" ref="G95:AK95" si="56">G94/1000000</f>
        <v>2.787615626</v>
      </c>
      <c r="H95" s="127">
        <f t="shared" si="56"/>
        <v>2.785313467</v>
      </c>
      <c r="I95" s="127">
        <f t="shared" si="56"/>
        <v>2.557786977</v>
      </c>
      <c r="J95" s="127">
        <f t="shared" si="56"/>
        <v>2.334294292</v>
      </c>
      <c r="K95" s="127">
        <f t="shared" si="56"/>
        <v>2.114835413</v>
      </c>
      <c r="L95" s="127">
        <f t="shared" si="56"/>
        <v>1.899410338</v>
      </c>
      <c r="M95" s="127">
        <f t="shared" si="56"/>
        <v>1.688019069</v>
      </c>
      <c r="N95" s="127">
        <f t="shared" si="56"/>
        <v>1.480661605</v>
      </c>
      <c r="O95" s="127">
        <f t="shared" si="56"/>
        <v>1.277337946</v>
      </c>
      <c r="P95" s="127">
        <f t="shared" si="56"/>
        <v>1.078048092</v>
      </c>
      <c r="Q95" s="127">
        <f t="shared" si="56"/>
        <v>0.8827920437</v>
      </c>
      <c r="R95" s="127">
        <f t="shared" si="56"/>
        <v>0.6915698002</v>
      </c>
      <c r="S95" s="127">
        <f t="shared" si="56"/>
        <v>0.5043813619</v>
      </c>
      <c r="T95" s="127">
        <f t="shared" si="56"/>
        <v>0.3248770325</v>
      </c>
      <c r="U95" s="127">
        <f t="shared" si="56"/>
        <v>0.1437393019</v>
      </c>
      <c r="V95" s="127">
        <f t="shared" si="56"/>
        <v>0</v>
      </c>
      <c r="W95" s="127">
        <f t="shared" si="56"/>
        <v>0</v>
      </c>
      <c r="X95" s="127">
        <f t="shared" si="56"/>
        <v>0</v>
      </c>
      <c r="Y95" s="127">
        <f t="shared" si="56"/>
        <v>0</v>
      </c>
      <c r="Z95" s="127">
        <f t="shared" si="56"/>
        <v>0</v>
      </c>
      <c r="AA95" s="127">
        <f t="shared" si="56"/>
        <v>0</v>
      </c>
      <c r="AB95" s="127">
        <f t="shared" si="56"/>
        <v>0</v>
      </c>
      <c r="AC95" s="127">
        <f t="shared" si="56"/>
        <v>0</v>
      </c>
      <c r="AD95" s="127">
        <f t="shared" si="56"/>
        <v>0</v>
      </c>
      <c r="AE95" s="127">
        <f t="shared" si="56"/>
        <v>0</v>
      </c>
      <c r="AF95" s="127">
        <f t="shared" si="56"/>
        <v>0</v>
      </c>
      <c r="AG95" s="127">
        <f t="shared" si="56"/>
        <v>0</v>
      </c>
      <c r="AH95" s="127">
        <f t="shared" si="56"/>
        <v>0</v>
      </c>
      <c r="AI95" s="127">
        <f t="shared" si="56"/>
        <v>0</v>
      </c>
      <c r="AJ95" s="127">
        <f t="shared" si="56"/>
        <v>0</v>
      </c>
      <c r="AK95" s="127">
        <f t="shared" si="56"/>
        <v>0</v>
      </c>
    </row>
    <row r="96" ht="15.75" customHeight="1">
      <c r="B96" s="3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ht="15.75" customHeight="1">
      <c r="B97" s="62" t="s">
        <v>157</v>
      </c>
      <c r="E97" s="8"/>
      <c r="F97" s="8"/>
      <c r="G97" s="72">
        <f t="shared" ref="G97:AK97" si="57">G85+G93</f>
        <v>2788654463</v>
      </c>
      <c r="H97" s="72">
        <f t="shared" si="57"/>
        <v>2786641709</v>
      </c>
      <c r="I97" s="72">
        <f t="shared" si="57"/>
        <v>2584202920</v>
      </c>
      <c r="J97" s="72">
        <f t="shared" si="57"/>
        <v>2385290845</v>
      </c>
      <c r="K97" s="72">
        <f t="shared" si="57"/>
        <v>2189905484</v>
      </c>
      <c r="L97" s="72">
        <f t="shared" si="57"/>
        <v>1998046839</v>
      </c>
      <c r="M97" s="72">
        <f t="shared" si="57"/>
        <v>1809714908</v>
      </c>
      <c r="N97" s="72">
        <f t="shared" si="57"/>
        <v>1624909691</v>
      </c>
      <c r="O97" s="72">
        <f t="shared" si="57"/>
        <v>1443631189</v>
      </c>
      <c r="P97" s="72">
        <f t="shared" si="57"/>
        <v>1265879402</v>
      </c>
      <c r="Q97" s="72">
        <f t="shared" si="57"/>
        <v>1091654329</v>
      </c>
      <c r="R97" s="72">
        <f t="shared" si="57"/>
        <v>920955971.2</v>
      </c>
      <c r="S97" s="72">
        <f t="shared" si="57"/>
        <v>753784327.7</v>
      </c>
      <c r="T97" s="72">
        <f t="shared" si="57"/>
        <v>596845528.3</v>
      </c>
      <c r="U97" s="72">
        <f t="shared" si="57"/>
        <v>434963956.7</v>
      </c>
      <c r="V97" s="72">
        <f t="shared" si="57"/>
        <v>309294155.1</v>
      </c>
      <c r="W97" s="72">
        <f t="shared" si="57"/>
        <v>305779448.8</v>
      </c>
      <c r="X97" s="72">
        <f t="shared" si="57"/>
        <v>305779448.8</v>
      </c>
      <c r="Y97" s="72">
        <f t="shared" si="57"/>
        <v>302264742.5</v>
      </c>
      <c r="Z97" s="72">
        <f t="shared" si="57"/>
        <v>302264742.5</v>
      </c>
      <c r="AA97" s="72">
        <f t="shared" si="57"/>
        <v>298750036.2</v>
      </c>
      <c r="AB97" s="72">
        <f t="shared" si="57"/>
        <v>298750036.2</v>
      </c>
      <c r="AC97" s="72">
        <f t="shared" si="57"/>
        <v>298750036.2</v>
      </c>
      <c r="AD97" s="72">
        <f t="shared" si="57"/>
        <v>298750036.2</v>
      </c>
      <c r="AE97" s="72">
        <f t="shared" si="57"/>
        <v>298750036.2</v>
      </c>
      <c r="AF97" s="72">
        <f t="shared" si="57"/>
        <v>298750036.2</v>
      </c>
      <c r="AG97" s="72">
        <f t="shared" si="57"/>
        <v>298750036.2</v>
      </c>
      <c r="AH97" s="72">
        <f t="shared" si="57"/>
        <v>298750036.2</v>
      </c>
      <c r="AI97" s="72">
        <f t="shared" si="57"/>
        <v>298750036.2</v>
      </c>
      <c r="AJ97" s="72">
        <f t="shared" si="57"/>
        <v>298750036.2</v>
      </c>
      <c r="AK97" s="72">
        <f t="shared" si="57"/>
        <v>298750036.2</v>
      </c>
    </row>
    <row r="98" ht="15.75" customHeight="1">
      <c r="B98" s="62" t="s">
        <v>158</v>
      </c>
      <c r="E98" s="8"/>
      <c r="F98" s="8"/>
      <c r="G98" s="72">
        <f t="shared" ref="G98:AK98" si="58">G97/1000</f>
        <v>2788654.463</v>
      </c>
      <c r="H98" s="72">
        <f t="shared" si="58"/>
        <v>2786641.709</v>
      </c>
      <c r="I98" s="72">
        <f t="shared" si="58"/>
        <v>2584202.92</v>
      </c>
      <c r="J98" s="72">
        <f t="shared" si="58"/>
        <v>2385290.845</v>
      </c>
      <c r="K98" s="72">
        <f t="shared" si="58"/>
        <v>2189905.484</v>
      </c>
      <c r="L98" s="72">
        <f t="shared" si="58"/>
        <v>1998046.839</v>
      </c>
      <c r="M98" s="72">
        <f t="shared" si="58"/>
        <v>1809714.908</v>
      </c>
      <c r="N98" s="72">
        <f t="shared" si="58"/>
        <v>1624909.691</v>
      </c>
      <c r="O98" s="72">
        <f t="shared" si="58"/>
        <v>1443631.189</v>
      </c>
      <c r="P98" s="72">
        <f t="shared" si="58"/>
        <v>1265879.402</v>
      </c>
      <c r="Q98" s="72">
        <f t="shared" si="58"/>
        <v>1091654.329</v>
      </c>
      <c r="R98" s="72">
        <f t="shared" si="58"/>
        <v>920955.9712</v>
      </c>
      <c r="S98" s="72">
        <f t="shared" si="58"/>
        <v>753784.3277</v>
      </c>
      <c r="T98" s="72">
        <f t="shared" si="58"/>
        <v>596845.5283</v>
      </c>
      <c r="U98" s="72">
        <f t="shared" si="58"/>
        <v>434963.9567</v>
      </c>
      <c r="V98" s="72">
        <f t="shared" si="58"/>
        <v>309294.1551</v>
      </c>
      <c r="W98" s="72">
        <f t="shared" si="58"/>
        <v>305779.4488</v>
      </c>
      <c r="X98" s="72">
        <f t="shared" si="58"/>
        <v>305779.4488</v>
      </c>
      <c r="Y98" s="72">
        <f t="shared" si="58"/>
        <v>302264.7425</v>
      </c>
      <c r="Z98" s="72">
        <f t="shared" si="58"/>
        <v>302264.7425</v>
      </c>
      <c r="AA98" s="72">
        <f t="shared" si="58"/>
        <v>298750.0362</v>
      </c>
      <c r="AB98" s="72">
        <f t="shared" si="58"/>
        <v>298750.0362</v>
      </c>
      <c r="AC98" s="72">
        <f t="shared" si="58"/>
        <v>298750.0362</v>
      </c>
      <c r="AD98" s="72">
        <f t="shared" si="58"/>
        <v>298750.0362</v>
      </c>
      <c r="AE98" s="72">
        <f t="shared" si="58"/>
        <v>298750.0362</v>
      </c>
      <c r="AF98" s="72">
        <f t="shared" si="58"/>
        <v>298750.0362</v>
      </c>
      <c r="AG98" s="72">
        <f t="shared" si="58"/>
        <v>298750.0362</v>
      </c>
      <c r="AH98" s="72">
        <f t="shared" si="58"/>
        <v>298750.0362</v>
      </c>
      <c r="AI98" s="72">
        <f t="shared" si="58"/>
        <v>298750.0362</v>
      </c>
      <c r="AJ98" s="72">
        <f t="shared" si="58"/>
        <v>298750.0362</v>
      </c>
      <c r="AK98" s="72">
        <f t="shared" si="58"/>
        <v>298750.0362</v>
      </c>
    </row>
    <row r="99" ht="15.75" customHeight="1">
      <c r="B99" s="62" t="s">
        <v>159</v>
      </c>
      <c r="E99" s="8"/>
      <c r="F99" s="8"/>
      <c r="G99" s="127">
        <f t="shared" ref="G99:AK99" si="59">G98/1000000</f>
        <v>2.788654463</v>
      </c>
      <c r="H99" s="127">
        <f t="shared" si="59"/>
        <v>2.786641709</v>
      </c>
      <c r="I99" s="127">
        <f t="shared" si="59"/>
        <v>2.58420292</v>
      </c>
      <c r="J99" s="127">
        <f t="shared" si="59"/>
        <v>2.385290845</v>
      </c>
      <c r="K99" s="127">
        <f t="shared" si="59"/>
        <v>2.189905484</v>
      </c>
      <c r="L99" s="127">
        <f t="shared" si="59"/>
        <v>1.998046839</v>
      </c>
      <c r="M99" s="127">
        <f t="shared" si="59"/>
        <v>1.809714908</v>
      </c>
      <c r="N99" s="127">
        <f t="shared" si="59"/>
        <v>1.624909691</v>
      </c>
      <c r="O99" s="127">
        <f t="shared" si="59"/>
        <v>1.443631189</v>
      </c>
      <c r="P99" s="127">
        <f t="shared" si="59"/>
        <v>1.265879402</v>
      </c>
      <c r="Q99" s="127">
        <f t="shared" si="59"/>
        <v>1.091654329</v>
      </c>
      <c r="R99" s="127">
        <f t="shared" si="59"/>
        <v>0.9209559712</v>
      </c>
      <c r="S99" s="127">
        <f t="shared" si="59"/>
        <v>0.7537843277</v>
      </c>
      <c r="T99" s="127">
        <f t="shared" si="59"/>
        <v>0.5968455283</v>
      </c>
      <c r="U99" s="127">
        <f t="shared" si="59"/>
        <v>0.4349639567</v>
      </c>
      <c r="V99" s="127">
        <f t="shared" si="59"/>
        <v>0.3092941551</v>
      </c>
      <c r="W99" s="127">
        <f t="shared" si="59"/>
        <v>0.3057794488</v>
      </c>
      <c r="X99" s="127">
        <f t="shared" si="59"/>
        <v>0.3057794488</v>
      </c>
      <c r="Y99" s="127">
        <f t="shared" si="59"/>
        <v>0.3022647425</v>
      </c>
      <c r="Z99" s="127">
        <f t="shared" si="59"/>
        <v>0.3022647425</v>
      </c>
      <c r="AA99" s="127">
        <f t="shared" si="59"/>
        <v>0.2987500362</v>
      </c>
      <c r="AB99" s="127">
        <f t="shared" si="59"/>
        <v>0.2987500362</v>
      </c>
      <c r="AC99" s="127">
        <f t="shared" si="59"/>
        <v>0.2987500362</v>
      </c>
      <c r="AD99" s="127">
        <f t="shared" si="59"/>
        <v>0.2987500362</v>
      </c>
      <c r="AE99" s="127">
        <f t="shared" si="59"/>
        <v>0.2987500362</v>
      </c>
      <c r="AF99" s="127">
        <f t="shared" si="59"/>
        <v>0.2987500362</v>
      </c>
      <c r="AG99" s="127">
        <f t="shared" si="59"/>
        <v>0.2987500362</v>
      </c>
      <c r="AH99" s="127">
        <f t="shared" si="59"/>
        <v>0.2987500362</v>
      </c>
      <c r="AI99" s="127">
        <f t="shared" si="59"/>
        <v>0.2987500362</v>
      </c>
      <c r="AJ99" s="127">
        <f t="shared" si="59"/>
        <v>0.2987500362</v>
      </c>
      <c r="AK99" s="127">
        <f t="shared" si="59"/>
        <v>0.2987500362</v>
      </c>
    </row>
    <row r="100" ht="15.75" customHeight="1">
      <c r="B100" s="3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ht="15.75" customHeight="1">
      <c r="B101" s="80" t="s">
        <v>161</v>
      </c>
      <c r="E101" s="8"/>
      <c r="F101" s="8"/>
      <c r="G101" s="128">
        <v>0.0</v>
      </c>
      <c r="H101" s="82">
        <f t="shared" ref="H101:AK101" si="60">($G$97-H97)/$G$97</f>
        <v>0.0007217653467</v>
      </c>
      <c r="I101" s="84">
        <f t="shared" si="60"/>
        <v>0.0733154811</v>
      </c>
      <c r="J101" s="84">
        <f t="shared" si="60"/>
        <v>0.1446445315</v>
      </c>
      <c r="K101" s="84">
        <f t="shared" si="60"/>
        <v>0.2147089167</v>
      </c>
      <c r="L101" s="84">
        <f t="shared" si="60"/>
        <v>0.2835086364</v>
      </c>
      <c r="M101" s="84">
        <f t="shared" si="60"/>
        <v>0.3510436909</v>
      </c>
      <c r="N101" s="84">
        <f t="shared" si="60"/>
        <v>0.4173140801</v>
      </c>
      <c r="O101" s="84">
        <f t="shared" si="60"/>
        <v>0.4823198039</v>
      </c>
      <c r="P101" s="84">
        <f t="shared" si="60"/>
        <v>0.5460608624</v>
      </c>
      <c r="Q101" s="84">
        <f t="shared" si="60"/>
        <v>0.6085372556</v>
      </c>
      <c r="R101" s="84">
        <f t="shared" si="60"/>
        <v>0.6697489835</v>
      </c>
      <c r="S101" s="84">
        <f t="shared" si="60"/>
        <v>0.729696046</v>
      </c>
      <c r="T101" s="84">
        <f t="shared" si="60"/>
        <v>0.7859736528</v>
      </c>
      <c r="U101" s="84">
        <f t="shared" si="60"/>
        <v>0.8440237174</v>
      </c>
      <c r="V101" s="84">
        <f t="shared" si="60"/>
        <v>0.8890883904</v>
      </c>
      <c r="W101" s="84">
        <f t="shared" si="60"/>
        <v>0.8903487496</v>
      </c>
      <c r="X101" s="84">
        <f t="shared" si="60"/>
        <v>0.8903487496</v>
      </c>
      <c r="Y101" s="84">
        <f t="shared" si="60"/>
        <v>0.8916091088</v>
      </c>
      <c r="Z101" s="84">
        <f t="shared" si="60"/>
        <v>0.8916091088</v>
      </c>
      <c r="AA101" s="86">
        <f t="shared" si="60"/>
        <v>0.892869468</v>
      </c>
      <c r="AB101" s="84">
        <f t="shared" si="60"/>
        <v>0.892869468</v>
      </c>
      <c r="AC101" s="86">
        <f t="shared" si="60"/>
        <v>0.892869468</v>
      </c>
      <c r="AD101" s="84">
        <f t="shared" si="60"/>
        <v>0.892869468</v>
      </c>
      <c r="AE101" s="86">
        <f t="shared" si="60"/>
        <v>0.892869468</v>
      </c>
      <c r="AF101" s="84">
        <f t="shared" si="60"/>
        <v>0.892869468</v>
      </c>
      <c r="AG101" s="86">
        <f t="shared" si="60"/>
        <v>0.892869468</v>
      </c>
      <c r="AH101" s="84">
        <f t="shared" si="60"/>
        <v>0.892869468</v>
      </c>
      <c r="AI101" s="86">
        <f t="shared" si="60"/>
        <v>0.892869468</v>
      </c>
      <c r="AJ101" s="84">
        <f t="shared" si="60"/>
        <v>0.892869468</v>
      </c>
      <c r="AK101" s="86">
        <f t="shared" si="60"/>
        <v>0.892869468</v>
      </c>
    </row>
    <row r="102" ht="15.75" customHeight="1">
      <c r="B102" s="62" t="s">
        <v>163</v>
      </c>
      <c r="E102" s="8"/>
      <c r="F102" s="8"/>
      <c r="G102" s="8"/>
      <c r="H102" s="8"/>
      <c r="I102" s="81">
        <f t="shared" ref="I102:AK102" si="61">I101-H101</f>
        <v>0.07259371576</v>
      </c>
      <c r="J102" s="81">
        <f t="shared" si="61"/>
        <v>0.07132905044</v>
      </c>
      <c r="K102" s="81">
        <f t="shared" si="61"/>
        <v>0.07006438511</v>
      </c>
      <c r="L102" s="81">
        <f t="shared" si="61"/>
        <v>0.06879971979</v>
      </c>
      <c r="M102" s="81">
        <f t="shared" si="61"/>
        <v>0.06753505447</v>
      </c>
      <c r="N102" s="81">
        <f t="shared" si="61"/>
        <v>0.06627038915</v>
      </c>
      <c r="O102" s="81">
        <f t="shared" si="61"/>
        <v>0.06500572383</v>
      </c>
      <c r="P102" s="81">
        <f t="shared" si="61"/>
        <v>0.06374105851</v>
      </c>
      <c r="Q102" s="81">
        <f t="shared" si="61"/>
        <v>0.06247639319</v>
      </c>
      <c r="R102" s="81">
        <f t="shared" si="61"/>
        <v>0.06121172786</v>
      </c>
      <c r="S102" s="81">
        <f t="shared" si="61"/>
        <v>0.05994706254</v>
      </c>
      <c r="T102" s="81">
        <f t="shared" si="61"/>
        <v>0.0562776068</v>
      </c>
      <c r="U102" s="81">
        <f t="shared" si="61"/>
        <v>0.05805006456</v>
      </c>
      <c r="V102" s="81">
        <f t="shared" si="61"/>
        <v>0.04506467303</v>
      </c>
      <c r="W102" s="81">
        <f t="shared" si="61"/>
        <v>0.0012603592</v>
      </c>
      <c r="X102" s="81">
        <f t="shared" si="61"/>
        <v>0</v>
      </c>
      <c r="Y102" s="81">
        <f t="shared" si="61"/>
        <v>0.0012603592</v>
      </c>
      <c r="Z102" s="81">
        <f t="shared" si="61"/>
        <v>0</v>
      </c>
      <c r="AA102" s="81">
        <f t="shared" si="61"/>
        <v>0.0012603592</v>
      </c>
      <c r="AB102" s="81">
        <f t="shared" si="61"/>
        <v>0</v>
      </c>
      <c r="AC102" s="81">
        <f t="shared" si="61"/>
        <v>0</v>
      </c>
      <c r="AD102" s="81">
        <f t="shared" si="61"/>
        <v>0</v>
      </c>
      <c r="AE102" s="81">
        <f t="shared" si="61"/>
        <v>0</v>
      </c>
      <c r="AF102" s="81">
        <f t="shared" si="61"/>
        <v>0</v>
      </c>
      <c r="AG102" s="81">
        <f t="shared" si="61"/>
        <v>0</v>
      </c>
      <c r="AH102" s="81">
        <f t="shared" si="61"/>
        <v>0</v>
      </c>
      <c r="AI102" s="81">
        <f t="shared" si="61"/>
        <v>0</v>
      </c>
      <c r="AJ102" s="81">
        <f t="shared" si="61"/>
        <v>0</v>
      </c>
      <c r="AK102" s="81">
        <f t="shared" si="61"/>
        <v>0</v>
      </c>
    </row>
    <row r="103" ht="15.75" customHeight="1">
      <c r="B103" s="3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ht="15.75" customHeight="1">
      <c r="B104" s="3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B105" s="3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ht="15.75" customHeight="1">
      <c r="B106" s="3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ht="15.75" customHeight="1">
      <c r="B107" s="3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ht="15.75" customHeight="1">
      <c r="B108" s="3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ht="15.75" customHeight="1">
      <c r="B109" s="3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ht="15.75" customHeight="1">
      <c r="B110" s="3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ht="15.75" customHeight="1">
      <c r="B111" s="3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ht="15.75" customHeight="1">
      <c r="B112" s="3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ht="15.75" customHeight="1">
      <c r="B113" s="3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ht="15.75" customHeight="1">
      <c r="B114" s="3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ht="15.75" customHeight="1">
      <c r="B115" s="3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ht="15.75" customHeight="1">
      <c r="B116" s="3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ht="15.75" customHeight="1">
      <c r="B117" s="3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ht="15.75" customHeight="1">
      <c r="B118" s="3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ht="15.75" customHeight="1">
      <c r="B119" s="3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ht="15.75" customHeight="1">
      <c r="B120" s="3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ht="15.75" customHeight="1">
      <c r="B121" s="3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ht="15.75" customHeight="1">
      <c r="B122" s="3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ht="15.75" customHeight="1">
      <c r="B123" s="3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ht="15.75" customHeight="1">
      <c r="B124" s="3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ht="15.75" customHeight="1">
      <c r="B125" s="3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ht="15.75" customHeight="1">
      <c r="B126" s="3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ht="15.75" customHeight="1">
      <c r="B127" s="3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ht="15.75" customHeight="1">
      <c r="B128" s="3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ht="15.75" customHeight="1">
      <c r="B129" s="3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ht="15.75" customHeight="1">
      <c r="B130" s="3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ht="15.75" customHeight="1">
      <c r="B131" s="3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ht="15.75" customHeight="1">
      <c r="B132" s="3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ht="15.75" customHeight="1">
      <c r="B133" s="3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ht="15.75" customHeight="1">
      <c r="B134" s="3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ht="15.75" customHeight="1">
      <c r="B135" s="3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ht="15.75" customHeight="1">
      <c r="B136" s="3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ht="15.75" customHeight="1">
      <c r="B137" s="3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ht="15.75" customHeight="1">
      <c r="B138" s="3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ht="15.75" customHeight="1">
      <c r="B139" s="3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ht="15.75" customHeight="1">
      <c r="B140" s="3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ht="15.75" customHeight="1">
      <c r="B141" s="3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ht="15.75" customHeight="1">
      <c r="B142" s="3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ht="15.75" customHeight="1">
      <c r="B143" s="3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ht="15.75" customHeight="1">
      <c r="B144" s="3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ht="15.75" customHeight="1">
      <c r="B145" s="3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ht="15.75" customHeight="1">
      <c r="B146" s="3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ht="15.75" customHeight="1">
      <c r="B147" s="3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ht="15.75" customHeight="1">
      <c r="B148" s="3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ht="15.75" customHeight="1">
      <c r="B149" s="3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ht="15.75" customHeight="1">
      <c r="B150" s="3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ht="15.75" customHeight="1">
      <c r="B151" s="3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ht="15.75" customHeight="1">
      <c r="B152" s="3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ht="15.75" customHeight="1">
      <c r="B153" s="3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ht="15.75" customHeight="1">
      <c r="B154" s="3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ht="15.75" customHeight="1">
      <c r="B155" s="3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ht="15.75" customHeight="1">
      <c r="B156" s="3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ht="15.75" customHeight="1">
      <c r="B157" s="3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ht="15.75" customHeight="1">
      <c r="B158" s="3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ht="15.75" customHeight="1">
      <c r="B159" s="3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ht="15.75" customHeight="1">
      <c r="B160" s="3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ht="15.75" customHeight="1">
      <c r="B161" s="3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ht="15.75" customHeight="1">
      <c r="B162" s="3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ht="15.75" customHeight="1">
      <c r="B163" s="3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ht="15.75" customHeight="1">
      <c r="B164" s="3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ht="15.75" customHeight="1">
      <c r="B165" s="3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ht="15.75" customHeight="1">
      <c r="B166" s="3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ht="15.75" customHeight="1">
      <c r="B167" s="3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ht="15.75" customHeight="1">
      <c r="B168" s="3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ht="15.75" customHeight="1">
      <c r="B169" s="3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ht="15.75" customHeight="1">
      <c r="B170" s="3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ht="15.75" customHeight="1">
      <c r="B171" s="3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ht="15.75" customHeight="1">
      <c r="B172" s="3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ht="15.75" customHeight="1">
      <c r="B173" s="3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ht="15.75" customHeight="1">
      <c r="B174" s="3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ht="15.75" customHeight="1">
      <c r="B175" s="3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ht="15.75" customHeight="1">
      <c r="B176" s="3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ht="15.75" customHeight="1">
      <c r="B177" s="3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ht="15.75" customHeight="1">
      <c r="B178" s="3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ht="15.75" customHeight="1">
      <c r="B179" s="3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ht="15.75" customHeight="1">
      <c r="B180" s="3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ht="15.75" customHeight="1">
      <c r="B181" s="3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ht="15.75" customHeight="1">
      <c r="B182" s="3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ht="15.75" customHeight="1">
      <c r="B183" s="3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ht="15.75" customHeight="1">
      <c r="B184" s="3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ht="15.75" customHeight="1">
      <c r="B185" s="3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ht="15.75" customHeight="1">
      <c r="B186" s="3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ht="15.75" customHeight="1">
      <c r="B187" s="3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ht="15.75" customHeight="1">
      <c r="B188" s="3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ht="15.75" customHeight="1">
      <c r="B189" s="3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ht="15.75" customHeight="1">
      <c r="B190" s="3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ht="15.75" customHeight="1">
      <c r="B191" s="3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ht="15.75" customHeight="1">
      <c r="B192" s="3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ht="15.75" customHeight="1">
      <c r="B193" s="3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ht="15.75" customHeight="1">
      <c r="B194" s="3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ht="15.75" customHeight="1">
      <c r="B195" s="3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ht="15.75" customHeight="1">
      <c r="B196" s="3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ht="15.75" customHeight="1">
      <c r="B197" s="3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ht="15.75" customHeight="1">
      <c r="B198" s="3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ht="15.75" customHeight="1">
      <c r="B199" s="3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ht="15.75" customHeight="1">
      <c r="B200" s="3"/>
      <c r="E200" s="8"/>
      <c r="F200" s="8"/>
      <c r="G200" s="124">
        <f>'vehicle emission factors'!$D$18</f>
        <v>0.04425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ht="15.75" customHeight="1">
      <c r="A201" s="17"/>
      <c r="B201" s="28" t="s">
        <v>168</v>
      </c>
      <c r="C201" s="17"/>
      <c r="D201" s="17"/>
      <c r="E201" s="19"/>
      <c r="F201" s="19"/>
      <c r="G201" s="69" t="str">
        <f>G205/G204</f>
        <v>#DIV/0!</v>
      </c>
      <c r="H201" s="137">
        <v>0.08</v>
      </c>
      <c r="I201" s="137">
        <v>0.1</v>
      </c>
      <c r="J201" s="137">
        <v>0.12</v>
      </c>
      <c r="K201" s="137">
        <v>0.14</v>
      </c>
      <c r="L201" s="137">
        <v>0.16</v>
      </c>
      <c r="M201" s="137">
        <v>0.18</v>
      </c>
      <c r="N201" s="137">
        <v>0.2</v>
      </c>
      <c r="O201" s="137">
        <v>0.22</v>
      </c>
      <c r="P201" s="137">
        <v>0.24</v>
      </c>
      <c r="Q201" s="137">
        <v>0.26</v>
      </c>
      <c r="R201" s="137">
        <v>0.28</v>
      </c>
      <c r="S201" s="137">
        <v>0.3</v>
      </c>
      <c r="T201" s="137">
        <v>0.32</v>
      </c>
      <c r="U201" s="137">
        <v>0.34</v>
      </c>
      <c r="V201" s="137">
        <v>0.36</v>
      </c>
      <c r="W201" s="137">
        <v>0.38</v>
      </c>
      <c r="X201" s="137">
        <v>0.4</v>
      </c>
      <c r="Y201" s="137">
        <v>0.42</v>
      </c>
      <c r="Z201" s="137">
        <v>0.44</v>
      </c>
      <c r="AA201" s="137">
        <v>0.46</v>
      </c>
      <c r="AB201" s="137">
        <v>0.48</v>
      </c>
      <c r="AC201" s="137">
        <v>0.5</v>
      </c>
      <c r="AD201" s="137">
        <v>0.52</v>
      </c>
      <c r="AE201" s="137">
        <v>0.54</v>
      </c>
      <c r="AF201" s="137">
        <v>0.56</v>
      </c>
      <c r="AG201" s="137">
        <v>0.58</v>
      </c>
      <c r="AH201" s="137">
        <v>0.6</v>
      </c>
      <c r="AI201" s="137">
        <v>0.62</v>
      </c>
      <c r="AJ201" s="137">
        <v>0.64</v>
      </c>
      <c r="AK201" s="137">
        <v>0.66</v>
      </c>
      <c r="AL201" s="17"/>
      <c r="AM201" s="17"/>
      <c r="AN201" s="17"/>
    </row>
    <row r="202" ht="15.75" customHeight="1">
      <c r="B202" s="3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ht="15.75" customHeight="1">
      <c r="B203" s="3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ht="15.75" customHeight="1">
      <c r="B204" s="3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ht="15.75" customHeight="1">
      <c r="B205" s="3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ht="15.75" customHeight="1">
      <c r="B206" s="3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ht="15.75" customHeight="1">
      <c r="B207" s="3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ht="15.75" customHeight="1">
      <c r="B208" s="3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ht="15.75" customHeight="1">
      <c r="B209" s="3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ht="15.75" customHeight="1">
      <c r="B210" s="3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ht="15.75" customHeight="1">
      <c r="B211" s="3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ht="15.75" customHeight="1">
      <c r="B212" s="3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ht="15.75" customHeight="1">
      <c r="B213" s="3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ht="15.75" customHeight="1">
      <c r="B214" s="3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ht="15.75" customHeight="1">
      <c r="B215" s="3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ht="15.75" customHeight="1">
      <c r="B216" s="3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ht="15.75" customHeight="1">
      <c r="B217" s="3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ht="15.75" customHeight="1">
      <c r="B218" s="3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ht="15.75" customHeight="1">
      <c r="B219" s="3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ht="15.75" customHeight="1">
      <c r="B220" s="3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ht="15.75" customHeight="1">
      <c r="B221" s="3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ht="15.75" customHeight="1">
      <c r="B222" s="3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ht="15.75" customHeight="1">
      <c r="B223" s="3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ht="15.75" customHeight="1">
      <c r="B224" s="3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ht="15.75" customHeight="1">
      <c r="B225" s="3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ht="15.75" customHeight="1">
      <c r="B226" s="3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ht="15.75" customHeight="1">
      <c r="B227" s="3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ht="15.75" customHeight="1">
      <c r="B228" s="3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ht="15.75" customHeight="1">
      <c r="B229" s="3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ht="15.75" customHeight="1">
      <c r="B230" s="3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ht="15.75" customHeight="1">
      <c r="B231" s="3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ht="15.75" customHeight="1">
      <c r="B232" s="3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ht="15.75" customHeight="1">
      <c r="B233" s="3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ht="15.75" customHeight="1">
      <c r="B234" s="3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ht="15.75" customHeight="1">
      <c r="B235" s="3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ht="15.75" customHeight="1">
      <c r="B236" s="3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ht="15.75" customHeight="1">
      <c r="B237" s="3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ht="15.75" customHeight="1">
      <c r="B238" s="3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ht="15.75" customHeight="1">
      <c r="B239" s="3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ht="15.75" customHeight="1">
      <c r="B240" s="3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ht="15.75" customHeight="1">
      <c r="B241" s="3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ht="15.75" customHeight="1">
      <c r="B242" s="3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ht="15.75" customHeight="1">
      <c r="B243" s="3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ht="15.75" customHeight="1">
      <c r="B244" s="3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ht="15.75" customHeight="1">
      <c r="B245" s="3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ht="15.75" customHeight="1">
      <c r="B246" s="3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ht="15.75" customHeight="1">
      <c r="B247" s="3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ht="15.75" customHeight="1">
      <c r="B248" s="3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ht="15.75" customHeight="1">
      <c r="B249" s="3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ht="15.75" customHeight="1">
      <c r="B250" s="3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ht="15.75" customHeight="1">
      <c r="B251" s="3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ht="15.75" customHeight="1">
      <c r="B252" s="3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ht="15.75" customHeight="1">
      <c r="B253" s="3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ht="15.75" customHeight="1">
      <c r="B254" s="3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ht="15.75" customHeight="1">
      <c r="B255" s="3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ht="15.75" customHeight="1">
      <c r="B256" s="3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ht="15.75" customHeight="1">
      <c r="B257" s="3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ht="15.75" customHeight="1">
      <c r="B258" s="3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ht="15.75" customHeight="1">
      <c r="B259" s="3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ht="15.75" customHeight="1">
      <c r="B260" s="3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ht="15.75" customHeight="1">
      <c r="B261" s="3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ht="15.75" customHeight="1">
      <c r="B262" s="3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ht="15.75" customHeight="1">
      <c r="B263" s="3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ht="15.75" customHeight="1">
      <c r="B264" s="3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ht="15.75" customHeight="1">
      <c r="B265" s="3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ht="15.75" customHeight="1">
      <c r="B266" s="3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ht="15.75" customHeight="1">
      <c r="B267" s="3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ht="15.75" customHeight="1">
      <c r="B268" s="3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ht="15.75" customHeight="1">
      <c r="B269" s="3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ht="15.75" customHeight="1">
      <c r="B270" s="3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ht="15.75" customHeight="1">
      <c r="B271" s="3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ht="15.75" customHeight="1">
      <c r="B272" s="3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ht="15.75" customHeight="1">
      <c r="B273" s="3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ht="15.75" customHeight="1">
      <c r="B274" s="3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ht="15.75" customHeight="1">
      <c r="B275" s="3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ht="15.75" customHeight="1">
      <c r="B276" s="3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ht="15.75" customHeight="1">
      <c r="B277" s="3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ht="15.75" customHeight="1">
      <c r="B278" s="3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ht="15.75" customHeight="1">
      <c r="B279" s="3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ht="15.75" customHeight="1">
      <c r="B280" s="3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ht="15.75" customHeight="1">
      <c r="B281" s="3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ht="15.75" customHeight="1">
      <c r="B282" s="3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ht="15.75" customHeight="1">
      <c r="B283" s="3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ht="15.75" customHeight="1">
      <c r="B284" s="3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ht="15.75" customHeight="1">
      <c r="B285" s="3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ht="15.75" customHeight="1">
      <c r="B286" s="3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ht="15.75" customHeight="1">
      <c r="B287" s="3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ht="15.75" customHeight="1">
      <c r="B288" s="3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ht="15.75" customHeight="1">
      <c r="B289" s="3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ht="15.75" customHeight="1">
      <c r="B290" s="3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ht="15.75" customHeight="1">
      <c r="B291" s="3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ht="15.75" customHeight="1">
      <c r="B292" s="3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ht="15.75" customHeight="1">
      <c r="B293" s="3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ht="15.75" customHeight="1">
      <c r="B294" s="3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ht="15.75" customHeight="1">
      <c r="B295" s="3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ht="15.75" customHeight="1">
      <c r="B296" s="3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ht="15.75" customHeight="1">
      <c r="B297" s="3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ht="15.75" customHeight="1">
      <c r="B298" s="3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ht="15.75" customHeight="1">
      <c r="B299" s="3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ht="15.75" customHeight="1">
      <c r="B300" s="3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ht="15.75" customHeight="1">
      <c r="B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ht="15.75" customHeight="1">
      <c r="B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ht="15.75" customHeight="1">
      <c r="B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ht="15.75" customHeight="1">
      <c r="B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ht="15.75" customHeight="1">
      <c r="B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ht="15.75" customHeight="1">
      <c r="B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ht="15.75" customHeight="1">
      <c r="B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ht="15.75" customHeight="1">
      <c r="B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ht="15.75" customHeight="1">
      <c r="B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ht="15.75" customHeight="1">
      <c r="B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ht="15.75" customHeight="1">
      <c r="B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ht="15.75" customHeight="1">
      <c r="B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ht="15.75" customHeight="1">
      <c r="B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ht="15.75" customHeight="1">
      <c r="B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ht="15.75" customHeight="1">
      <c r="B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ht="15.75" customHeight="1">
      <c r="B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ht="15.75" customHeight="1">
      <c r="B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ht="15.75" customHeight="1">
      <c r="B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ht="15.75" customHeight="1">
      <c r="B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ht="15.75" customHeight="1">
      <c r="B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ht="15.75" customHeight="1">
      <c r="B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ht="15.75" customHeight="1">
      <c r="B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ht="15.75" customHeight="1">
      <c r="B323" s="3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ht="15.75" customHeight="1">
      <c r="B324" s="3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ht="15.75" customHeight="1">
      <c r="B325" s="3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ht="15.75" customHeight="1">
      <c r="B326" s="3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ht="15.75" customHeight="1">
      <c r="B327" s="3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ht="15.75" customHeight="1">
      <c r="B328" s="3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ht="15.75" customHeight="1">
      <c r="B329" s="3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ht="15.75" customHeight="1">
      <c r="B330" s="3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ht="15.75" customHeight="1">
      <c r="B331" s="3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ht="15.75" customHeight="1">
      <c r="B332" s="3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ht="15.75" customHeight="1">
      <c r="B333" s="3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ht="15.75" customHeight="1">
      <c r="B334" s="3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ht="15.75" customHeight="1">
      <c r="B335" s="3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ht="15.75" customHeight="1">
      <c r="B336" s="3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ht="15.75" customHeight="1">
      <c r="B337" s="3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ht="15.75" customHeight="1">
      <c r="B338" s="3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ht="15.75" customHeight="1">
      <c r="B339" s="3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ht="15.75" customHeight="1">
      <c r="B340" s="3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ht="15.75" customHeight="1">
      <c r="B341" s="3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ht="15.75" customHeight="1">
      <c r="B342" s="3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ht="15.75" customHeight="1">
      <c r="B343" s="3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ht="15.75" customHeight="1">
      <c r="B344" s="3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ht="15.75" customHeight="1">
      <c r="B345" s="3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ht="15.75" customHeight="1">
      <c r="B346" s="3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ht="15.75" customHeight="1">
      <c r="B347" s="3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ht="15.75" customHeight="1">
      <c r="B348" s="3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ht="15.75" customHeight="1">
      <c r="B349" s="3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ht="15.75" customHeight="1">
      <c r="B350" s="3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ht="15.75" customHeight="1">
      <c r="B351" s="3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ht="15.75" customHeight="1">
      <c r="B352" s="3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ht="15.75" customHeight="1">
      <c r="B353" s="3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ht="15.75" customHeight="1">
      <c r="B354" s="3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ht="15.75" customHeight="1">
      <c r="B355" s="3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ht="15.75" customHeight="1">
      <c r="B356" s="3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ht="15.75" customHeight="1">
      <c r="B357" s="3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ht="15.75" customHeight="1">
      <c r="B358" s="3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ht="15.75" customHeight="1">
      <c r="B359" s="3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ht="15.75" customHeight="1">
      <c r="B360" s="3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ht="15.75" customHeight="1">
      <c r="B361" s="3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ht="15.75" customHeight="1">
      <c r="B362" s="3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ht="15.75" customHeight="1">
      <c r="B363" s="3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ht="15.75" customHeight="1">
      <c r="B364" s="3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ht="15.75" customHeight="1">
      <c r="B365" s="3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ht="15.75" customHeight="1">
      <c r="B366" s="3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ht="15.75" customHeight="1">
      <c r="B367" s="3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ht="15.75" customHeight="1">
      <c r="B368" s="3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ht="15.75" customHeight="1">
      <c r="B369" s="3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ht="15.75" customHeight="1">
      <c r="B370" s="3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ht="15.75" customHeight="1">
      <c r="B371" s="3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ht="15.75" customHeight="1">
      <c r="B372" s="3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ht="15.75" customHeight="1">
      <c r="B373" s="3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ht="15.75" customHeight="1">
      <c r="B374" s="3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ht="15.75" customHeight="1">
      <c r="B375" s="3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ht="15.75" customHeight="1">
      <c r="B376" s="3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ht="15.75" customHeight="1">
      <c r="B377" s="3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ht="15.75" customHeight="1">
      <c r="B378" s="3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ht="15.75" customHeight="1">
      <c r="B379" s="3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ht="15.75" customHeight="1">
      <c r="B380" s="3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ht="15.75" customHeight="1">
      <c r="B381" s="3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ht="15.75" customHeight="1">
      <c r="B382" s="3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ht="15.75" customHeight="1">
      <c r="B383" s="3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ht="15.75" customHeight="1">
      <c r="B384" s="3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ht="15.75" customHeight="1">
      <c r="B385" s="3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ht="15.75" customHeight="1">
      <c r="B386" s="3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ht="15.75" customHeight="1">
      <c r="B387" s="3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ht="15.75" customHeight="1">
      <c r="B388" s="3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ht="15.75" customHeight="1">
      <c r="B389" s="3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ht="15.75" customHeight="1">
      <c r="B390" s="3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ht="15.75" customHeight="1">
      <c r="B391" s="3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ht="15.75" customHeight="1">
      <c r="B392" s="3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ht="15.75" customHeight="1">
      <c r="B393" s="3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ht="15.75" customHeight="1">
      <c r="B394" s="3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ht="15.75" customHeight="1">
      <c r="B395" s="3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ht="15.75" customHeight="1">
      <c r="B396" s="3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ht="15.75" customHeight="1">
      <c r="B397" s="3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ht="15.75" customHeight="1">
      <c r="B398" s="3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ht="15.75" customHeight="1">
      <c r="B399" s="3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ht="15.75" customHeight="1">
      <c r="B400" s="3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ht="15.75" customHeight="1">
      <c r="B401" s="3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ht="15.75" customHeight="1">
      <c r="B402" s="3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ht="15.75" customHeight="1">
      <c r="B403" s="3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ht="15.75" customHeight="1">
      <c r="B404" s="3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ht="15.75" customHeight="1">
      <c r="B405" s="3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ht="15.75" customHeight="1">
      <c r="B406" s="3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ht="15.75" customHeight="1">
      <c r="B407" s="3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ht="15.75" customHeight="1">
      <c r="B408" s="3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ht="15.75" customHeight="1">
      <c r="B409" s="3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ht="15.75" customHeight="1">
      <c r="B410" s="3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ht="15.75" customHeight="1">
      <c r="B411" s="3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ht="15.75" customHeight="1">
      <c r="B412" s="3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ht="15.75" customHeight="1">
      <c r="B413" s="3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ht="15.75" customHeight="1">
      <c r="B414" s="3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ht="15.75" customHeight="1">
      <c r="B415" s="3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ht="15.75" customHeight="1">
      <c r="B416" s="3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ht="15.75" customHeight="1">
      <c r="B417" s="3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ht="15.75" customHeight="1">
      <c r="B418" s="3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ht="15.75" customHeight="1">
      <c r="B419" s="3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ht="15.75" customHeight="1">
      <c r="B420" s="3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ht="15.75" customHeight="1">
      <c r="B421" s="3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ht="15.75" customHeight="1">
      <c r="B422" s="3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ht="15.75" customHeight="1">
      <c r="B423" s="3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ht="15.75" customHeight="1">
      <c r="B424" s="3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ht="15.75" customHeight="1">
      <c r="B425" s="3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ht="15.75" customHeight="1">
      <c r="B426" s="3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ht="15.75" customHeight="1">
      <c r="B427" s="3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ht="15.75" customHeight="1">
      <c r="B428" s="3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ht="15.75" customHeight="1">
      <c r="B429" s="3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ht="15.75" customHeight="1">
      <c r="B430" s="3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ht="15.75" customHeight="1">
      <c r="B431" s="3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ht="15.75" customHeight="1">
      <c r="B432" s="3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ht="15.75" customHeight="1">
      <c r="B433" s="3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ht="15.75" customHeight="1">
      <c r="B434" s="3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ht="15.75" customHeight="1">
      <c r="B435" s="3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ht="15.75" customHeight="1">
      <c r="B436" s="3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ht="15.75" customHeight="1">
      <c r="B437" s="3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ht="15.75" customHeight="1">
      <c r="B438" s="3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ht="15.75" customHeight="1">
      <c r="B439" s="3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ht="15.75" customHeight="1">
      <c r="B440" s="3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ht="15.75" customHeight="1">
      <c r="B441" s="3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ht="15.75" customHeight="1">
      <c r="B442" s="3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ht="15.75" customHeight="1">
      <c r="B443" s="3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ht="15.75" customHeight="1">
      <c r="B444" s="3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ht="15.75" customHeight="1">
      <c r="B445" s="3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ht="15.75" customHeight="1">
      <c r="B446" s="3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ht="15.75" customHeight="1">
      <c r="B447" s="3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ht="15.75" customHeight="1">
      <c r="B448" s="3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ht="15.75" customHeight="1">
      <c r="B449" s="3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ht="15.75" customHeight="1">
      <c r="B450" s="3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ht="15.75" customHeight="1">
      <c r="B451" s="3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ht="15.75" customHeight="1">
      <c r="B452" s="3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ht="15.75" customHeight="1">
      <c r="B453" s="3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ht="15.75" customHeight="1">
      <c r="B454" s="3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ht="15.75" customHeight="1">
      <c r="B455" s="3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ht="15.75" customHeight="1">
      <c r="B456" s="3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ht="15.75" customHeight="1">
      <c r="B457" s="3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ht="15.75" customHeight="1">
      <c r="B458" s="3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ht="15.75" customHeight="1">
      <c r="B459" s="3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ht="15.75" customHeight="1">
      <c r="B460" s="3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ht="15.75" customHeight="1">
      <c r="B461" s="3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ht="15.75" customHeight="1">
      <c r="B462" s="3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ht="15.75" customHeight="1">
      <c r="B463" s="3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ht="15.75" customHeight="1">
      <c r="B464" s="3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ht="15.75" customHeight="1">
      <c r="B465" s="3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ht="15.75" customHeight="1">
      <c r="B466" s="3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ht="15.75" customHeight="1">
      <c r="B467" s="3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ht="15.75" customHeight="1">
      <c r="B468" s="3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ht="15.75" customHeight="1">
      <c r="B469" s="3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ht="15.75" customHeight="1">
      <c r="B470" s="3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ht="15.75" customHeight="1">
      <c r="B471" s="3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ht="15.75" customHeight="1">
      <c r="B472" s="3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ht="15.75" customHeight="1">
      <c r="B473" s="3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ht="15.75" customHeight="1">
      <c r="B474" s="3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ht="15.75" customHeight="1">
      <c r="B475" s="3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ht="15.75" customHeight="1">
      <c r="B476" s="3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ht="15.75" customHeight="1">
      <c r="B477" s="3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ht="15.75" customHeight="1">
      <c r="B478" s="3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ht="15.75" customHeight="1">
      <c r="B479" s="3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ht="15.75" customHeight="1">
      <c r="B480" s="3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ht="15.75" customHeight="1">
      <c r="B481" s="3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ht="15.75" customHeight="1">
      <c r="B482" s="3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ht="15.75" customHeight="1">
      <c r="B483" s="3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ht="15.75" customHeight="1">
      <c r="B484" s="3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ht="15.75" customHeight="1">
      <c r="B485" s="3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ht="15.75" customHeight="1">
      <c r="B486" s="3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ht="15.75" customHeight="1">
      <c r="B487" s="3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ht="15.75" customHeight="1">
      <c r="B488" s="3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ht="15.75" customHeight="1">
      <c r="B489" s="3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ht="15.75" customHeight="1">
      <c r="B490" s="3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ht="15.75" customHeight="1">
      <c r="B491" s="3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ht="15.75" customHeight="1">
      <c r="B492" s="3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ht="15.75" customHeight="1">
      <c r="B493" s="3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ht="15.75" customHeight="1">
      <c r="B494" s="3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ht="15.75" customHeight="1">
      <c r="B495" s="3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ht="15.75" customHeight="1">
      <c r="B496" s="3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ht="15.75" customHeight="1">
      <c r="B497" s="3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ht="15.75" customHeight="1">
      <c r="B498" s="3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ht="15.75" customHeight="1">
      <c r="B499" s="3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ht="15.75" customHeight="1">
      <c r="B500" s="3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ht="15.75" customHeight="1">
      <c r="B501" s="3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ht="15.75" customHeight="1">
      <c r="B502" s="3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ht="15.75" customHeight="1">
      <c r="B503" s="3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ht="15.75" customHeight="1">
      <c r="B504" s="3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ht="15.75" customHeight="1">
      <c r="B505" s="3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ht="15.75" customHeight="1">
      <c r="B506" s="3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ht="15.75" customHeight="1">
      <c r="B507" s="3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ht="15.75" customHeight="1">
      <c r="B508" s="3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ht="15.75" customHeight="1">
      <c r="B509" s="3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ht="15.75" customHeight="1">
      <c r="B510" s="3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ht="15.75" customHeight="1">
      <c r="B511" s="3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ht="15.75" customHeight="1">
      <c r="B512" s="3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ht="15.75" customHeight="1">
      <c r="B513" s="3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ht="15.75" customHeight="1">
      <c r="B514" s="3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ht="15.75" customHeight="1">
      <c r="B515" s="3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ht="15.75" customHeight="1">
      <c r="B516" s="3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ht="15.75" customHeight="1">
      <c r="B517" s="3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ht="15.75" customHeight="1">
      <c r="B518" s="3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ht="15.75" customHeight="1">
      <c r="B519" s="3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ht="15.75" customHeight="1">
      <c r="B520" s="3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ht="15.75" customHeight="1">
      <c r="B521" s="3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ht="15.75" customHeight="1">
      <c r="B522" s="3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ht="15.75" customHeight="1">
      <c r="B523" s="3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ht="15.75" customHeight="1">
      <c r="B524" s="3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ht="15.75" customHeight="1">
      <c r="B525" s="3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ht="15.75" customHeight="1">
      <c r="B526" s="3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ht="15.75" customHeight="1">
      <c r="B527" s="3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ht="15.75" customHeight="1">
      <c r="B528" s="3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ht="15.75" customHeight="1">
      <c r="B529" s="3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ht="15.75" customHeight="1">
      <c r="B530" s="3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ht="15.75" customHeight="1">
      <c r="B531" s="3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ht="15.75" customHeight="1">
      <c r="B532" s="3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ht="15.75" customHeight="1">
      <c r="B533" s="3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ht="15.75" customHeight="1">
      <c r="B534" s="3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ht="15.75" customHeight="1">
      <c r="B535" s="3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ht="15.75" customHeight="1">
      <c r="B536" s="3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ht="15.75" customHeight="1">
      <c r="B537" s="3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ht="15.75" customHeight="1">
      <c r="B538" s="3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ht="15.75" customHeight="1">
      <c r="B539" s="3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ht="15.75" customHeight="1">
      <c r="B540" s="3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ht="15.75" customHeight="1">
      <c r="B541" s="3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ht="15.75" customHeight="1">
      <c r="B542" s="3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ht="15.75" customHeight="1">
      <c r="B543" s="3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ht="15.75" customHeight="1">
      <c r="B544" s="3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ht="15.75" customHeight="1">
      <c r="B545" s="3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ht="15.75" customHeight="1">
      <c r="B546" s="3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ht="15.75" customHeight="1">
      <c r="B547" s="3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ht="15.75" customHeight="1">
      <c r="B548" s="3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ht="15.75" customHeight="1">
      <c r="B549" s="3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ht="15.75" customHeight="1">
      <c r="B550" s="3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ht="15.75" customHeight="1">
      <c r="B551" s="3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ht="15.75" customHeight="1">
      <c r="B552" s="3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ht="15.75" customHeight="1">
      <c r="B553" s="3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ht="15.75" customHeight="1">
      <c r="B554" s="3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ht="15.75" customHeight="1">
      <c r="B555" s="3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ht="15.75" customHeight="1">
      <c r="B556" s="3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ht="15.75" customHeight="1">
      <c r="B557" s="3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ht="15.75" customHeight="1">
      <c r="B558" s="3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ht="15.75" customHeight="1">
      <c r="B559" s="3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ht="15.75" customHeight="1">
      <c r="B560" s="3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ht="15.75" customHeight="1">
      <c r="B561" s="3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ht="15.75" customHeight="1">
      <c r="B562" s="3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ht="15.75" customHeight="1">
      <c r="B563" s="3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ht="15.75" customHeight="1">
      <c r="B564" s="3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ht="15.75" customHeight="1">
      <c r="B565" s="3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ht="15.75" customHeight="1">
      <c r="B566" s="3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ht="15.75" customHeight="1">
      <c r="B567" s="3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ht="15.75" customHeight="1">
      <c r="B568" s="3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ht="15.75" customHeight="1">
      <c r="B569" s="3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ht="15.75" customHeight="1">
      <c r="B570" s="3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ht="15.75" customHeight="1">
      <c r="B571" s="3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ht="15.75" customHeight="1">
      <c r="B572" s="3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ht="15.75" customHeight="1">
      <c r="B573" s="3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ht="15.75" customHeight="1">
      <c r="B574" s="3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ht="15.75" customHeight="1">
      <c r="B575" s="3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ht="15.75" customHeight="1">
      <c r="B576" s="3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ht="15.75" customHeight="1">
      <c r="B577" s="3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ht="15.75" customHeight="1">
      <c r="B578" s="3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ht="15.75" customHeight="1">
      <c r="B579" s="3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ht="15.75" customHeight="1">
      <c r="B580" s="3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ht="15.75" customHeight="1">
      <c r="B581" s="3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ht="15.75" customHeight="1">
      <c r="B582" s="3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ht="15.75" customHeight="1">
      <c r="B583" s="3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ht="15.75" customHeight="1">
      <c r="B584" s="3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ht="15.75" customHeight="1">
      <c r="B585" s="3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ht="15.75" customHeight="1">
      <c r="B586" s="3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ht="15.75" customHeight="1">
      <c r="B587" s="3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ht="15.75" customHeight="1">
      <c r="B588" s="3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ht="15.75" customHeight="1">
      <c r="B589" s="3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ht="15.75" customHeight="1">
      <c r="B590" s="3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ht="15.75" customHeight="1">
      <c r="B591" s="3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ht="15.75" customHeight="1">
      <c r="B592" s="3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ht="15.75" customHeight="1">
      <c r="B593" s="3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ht="15.75" customHeight="1">
      <c r="B594" s="3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ht="15.75" customHeight="1">
      <c r="B595" s="3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ht="15.75" customHeight="1">
      <c r="B596" s="3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ht="15.75" customHeight="1">
      <c r="B597" s="3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ht="15.75" customHeight="1">
      <c r="B598" s="3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ht="15.75" customHeight="1">
      <c r="B599" s="3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ht="15.75" customHeight="1">
      <c r="B600" s="3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ht="15.75" customHeight="1">
      <c r="B601" s="3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ht="15.75" customHeight="1">
      <c r="B602" s="3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ht="15.75" customHeight="1">
      <c r="B603" s="3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ht="15.75" customHeight="1">
      <c r="B604" s="3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ht="15.75" customHeight="1">
      <c r="B605" s="3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ht="15.75" customHeight="1">
      <c r="B606" s="3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ht="15.75" customHeight="1">
      <c r="B607" s="3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ht="15.75" customHeight="1">
      <c r="B608" s="3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ht="15.75" customHeight="1">
      <c r="B609" s="3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ht="15.75" customHeight="1">
      <c r="B610" s="3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ht="15.75" customHeight="1">
      <c r="B611" s="3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ht="15.75" customHeight="1">
      <c r="B612" s="3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ht="15.75" customHeight="1">
      <c r="B613" s="3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ht="15.75" customHeight="1">
      <c r="B614" s="3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ht="15.75" customHeight="1">
      <c r="B615" s="3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ht="15.75" customHeight="1">
      <c r="B616" s="3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ht="15.75" customHeight="1">
      <c r="B617" s="3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ht="15.75" customHeight="1">
      <c r="B618" s="3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ht="15.75" customHeight="1">
      <c r="B619" s="3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ht="15.75" customHeight="1">
      <c r="B620" s="3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ht="15.75" customHeight="1">
      <c r="B621" s="3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ht="15.75" customHeight="1">
      <c r="B622" s="3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ht="15.75" customHeight="1">
      <c r="B623" s="3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ht="15.75" customHeight="1">
      <c r="B624" s="3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ht="15.75" customHeight="1">
      <c r="B625" s="3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ht="15.75" customHeight="1">
      <c r="B626" s="3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ht="15.75" customHeight="1">
      <c r="B627" s="3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ht="15.75" customHeight="1">
      <c r="B628" s="3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ht="15.75" customHeight="1">
      <c r="B629" s="3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ht="15.75" customHeight="1">
      <c r="B630" s="3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ht="15.75" customHeight="1">
      <c r="B631" s="3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ht="15.75" customHeight="1">
      <c r="B632" s="3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ht="15.75" customHeight="1">
      <c r="B633" s="3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ht="15.75" customHeight="1">
      <c r="B634" s="3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ht="15.75" customHeight="1">
      <c r="B635" s="3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ht="15.75" customHeight="1">
      <c r="B636" s="3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ht="15.75" customHeight="1">
      <c r="B637" s="3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ht="15.75" customHeight="1">
      <c r="B638" s="3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ht="15.75" customHeight="1">
      <c r="B639" s="3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ht="15.75" customHeight="1">
      <c r="B640" s="3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ht="15.75" customHeight="1">
      <c r="B641" s="3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ht="15.75" customHeight="1">
      <c r="B642" s="3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ht="15.75" customHeight="1">
      <c r="B643" s="3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ht="15.75" customHeight="1">
      <c r="B644" s="3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ht="15.75" customHeight="1">
      <c r="B645" s="3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ht="15.75" customHeight="1">
      <c r="B646" s="3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ht="15.75" customHeight="1">
      <c r="B647" s="3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ht="15.75" customHeight="1">
      <c r="B648" s="3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ht="15.75" customHeight="1">
      <c r="B649" s="3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ht="15.75" customHeight="1">
      <c r="B650" s="3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ht="15.75" customHeight="1">
      <c r="B651" s="3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ht="15.75" customHeight="1">
      <c r="B652" s="3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ht="15.75" customHeight="1">
      <c r="B653" s="3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ht="15.75" customHeight="1">
      <c r="B654" s="3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ht="15.75" customHeight="1">
      <c r="B655" s="3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ht="15.75" customHeight="1">
      <c r="B656" s="3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ht="15.75" customHeight="1">
      <c r="B657" s="3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ht="15.75" customHeight="1">
      <c r="B658" s="3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ht="15.75" customHeight="1">
      <c r="B659" s="3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ht="15.75" customHeight="1">
      <c r="B660" s="3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ht="15.75" customHeight="1">
      <c r="B661" s="3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ht="15.75" customHeight="1">
      <c r="B662" s="3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ht="15.75" customHeight="1">
      <c r="B663" s="3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ht="15.75" customHeight="1">
      <c r="B664" s="3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ht="15.75" customHeight="1">
      <c r="B665" s="3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ht="15.75" customHeight="1">
      <c r="B666" s="3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ht="15.75" customHeight="1">
      <c r="B667" s="3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ht="15.75" customHeight="1">
      <c r="B668" s="3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ht="15.75" customHeight="1">
      <c r="B669" s="3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ht="15.75" customHeight="1">
      <c r="B670" s="3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ht="15.75" customHeight="1">
      <c r="B671" s="3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ht="15.75" customHeight="1">
      <c r="B672" s="3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ht="15.75" customHeight="1">
      <c r="B673" s="3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ht="15.75" customHeight="1">
      <c r="B674" s="3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ht="15.75" customHeight="1">
      <c r="B675" s="3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ht="15.75" customHeight="1">
      <c r="B676" s="3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ht="15.75" customHeight="1">
      <c r="B677" s="3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ht="15.75" customHeight="1">
      <c r="B678" s="3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ht="15.75" customHeight="1">
      <c r="B679" s="3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ht="15.75" customHeight="1">
      <c r="B680" s="3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ht="15.75" customHeight="1">
      <c r="B681" s="3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ht="15.75" customHeight="1">
      <c r="B682" s="3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ht="15.75" customHeight="1">
      <c r="B683" s="3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ht="15.75" customHeight="1">
      <c r="B684" s="3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ht="15.75" customHeight="1">
      <c r="B685" s="3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ht="15.75" customHeight="1">
      <c r="B686" s="3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ht="15.75" customHeight="1">
      <c r="B687" s="3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ht="15.75" customHeight="1">
      <c r="B688" s="3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ht="15.75" customHeight="1">
      <c r="B689" s="3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ht="15.75" customHeight="1">
      <c r="B690" s="3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ht="15.75" customHeight="1">
      <c r="B691" s="3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ht="15.75" customHeight="1">
      <c r="B692" s="3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ht="15.75" customHeight="1">
      <c r="B693" s="3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ht="15.75" customHeight="1">
      <c r="B694" s="3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ht="15.75" customHeight="1">
      <c r="B695" s="3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ht="15.75" customHeight="1">
      <c r="B696" s="3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ht="15.75" customHeight="1">
      <c r="B697" s="3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ht="15.75" customHeight="1">
      <c r="B698" s="3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ht="15.75" customHeight="1">
      <c r="B699" s="3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ht="15.75" customHeight="1">
      <c r="B700" s="3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ht="15.75" customHeight="1">
      <c r="B701" s="3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ht="15.75" customHeight="1">
      <c r="B702" s="3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ht="15.75" customHeight="1">
      <c r="B703" s="3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ht="15.75" customHeight="1">
      <c r="B704" s="3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ht="15.75" customHeight="1">
      <c r="B705" s="3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ht="15.75" customHeight="1">
      <c r="B706" s="3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ht="15.75" customHeight="1">
      <c r="B707" s="3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ht="15.75" customHeight="1">
      <c r="B708" s="3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ht="15.75" customHeight="1">
      <c r="B709" s="3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ht="15.75" customHeight="1">
      <c r="B710" s="3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ht="15.75" customHeight="1">
      <c r="B711" s="3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ht="15.75" customHeight="1">
      <c r="B712" s="3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ht="15.75" customHeight="1">
      <c r="B713" s="3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ht="15.75" customHeight="1">
      <c r="B714" s="3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ht="15.75" customHeight="1">
      <c r="B715" s="3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ht="15.75" customHeight="1">
      <c r="B716" s="3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ht="15.75" customHeight="1">
      <c r="B717" s="3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ht="15.75" customHeight="1">
      <c r="B718" s="3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ht="15.75" customHeight="1">
      <c r="B719" s="3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ht="15.75" customHeight="1">
      <c r="B720" s="3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ht="15.75" customHeight="1">
      <c r="B721" s="3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ht="15.75" customHeight="1">
      <c r="B722" s="3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ht="15.75" customHeight="1">
      <c r="B723" s="3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ht="15.75" customHeight="1">
      <c r="B724" s="3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ht="15.75" customHeight="1">
      <c r="B725" s="3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ht="15.75" customHeight="1">
      <c r="B726" s="3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ht="15.75" customHeight="1">
      <c r="B727" s="3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ht="15.75" customHeight="1">
      <c r="B728" s="3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ht="15.75" customHeight="1">
      <c r="B729" s="3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ht="15.75" customHeight="1">
      <c r="B730" s="3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ht="15.75" customHeight="1">
      <c r="B731" s="3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ht="15.75" customHeight="1">
      <c r="B732" s="3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ht="15.75" customHeight="1">
      <c r="B733" s="3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ht="15.75" customHeight="1">
      <c r="B734" s="3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ht="15.75" customHeight="1">
      <c r="B735" s="3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ht="15.75" customHeight="1">
      <c r="B736" s="3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ht="15.75" customHeight="1">
      <c r="B737" s="3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ht="15.75" customHeight="1">
      <c r="B738" s="3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ht="15.75" customHeight="1">
      <c r="B739" s="3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ht="15.75" customHeight="1">
      <c r="B740" s="3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ht="15.75" customHeight="1">
      <c r="B741" s="3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ht="15.75" customHeight="1">
      <c r="B742" s="3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ht="15.75" customHeight="1">
      <c r="B743" s="3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ht="15.75" customHeight="1">
      <c r="B744" s="3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ht="15.75" customHeight="1">
      <c r="B745" s="3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ht="15.75" customHeight="1">
      <c r="B746" s="3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ht="15.75" customHeight="1">
      <c r="B747" s="3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ht="15.75" customHeight="1">
      <c r="B748" s="3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ht="15.75" customHeight="1">
      <c r="B749" s="3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ht="15.75" customHeight="1">
      <c r="B750" s="3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ht="15.75" customHeight="1">
      <c r="B751" s="3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ht="15.75" customHeight="1">
      <c r="B752" s="3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ht="15.75" customHeight="1">
      <c r="B753" s="3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ht="15.75" customHeight="1">
      <c r="B754" s="3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ht="15.75" customHeight="1">
      <c r="B755" s="3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ht="15.75" customHeight="1">
      <c r="B756" s="3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ht="15.75" customHeight="1">
      <c r="B757" s="3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ht="15.75" customHeight="1">
      <c r="B758" s="3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ht="15.75" customHeight="1">
      <c r="B759" s="3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ht="15.75" customHeight="1">
      <c r="B760" s="3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ht="15.75" customHeight="1">
      <c r="B761" s="3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ht="15.75" customHeight="1">
      <c r="B762" s="3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ht="15.75" customHeight="1">
      <c r="B763" s="3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ht="15.75" customHeight="1">
      <c r="B764" s="3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ht="15.75" customHeight="1">
      <c r="B765" s="3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ht="15.75" customHeight="1">
      <c r="B766" s="3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ht="15.75" customHeight="1">
      <c r="B767" s="3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ht="15.75" customHeight="1">
      <c r="B768" s="3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ht="15.75" customHeight="1">
      <c r="B769" s="3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ht="15.75" customHeight="1">
      <c r="B770" s="3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ht="15.75" customHeight="1">
      <c r="B771" s="3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ht="15.75" customHeight="1">
      <c r="B772" s="3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ht="15.75" customHeight="1">
      <c r="B773" s="3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ht="15.75" customHeight="1">
      <c r="B774" s="3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ht="15.75" customHeight="1">
      <c r="B775" s="3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ht="15.75" customHeight="1">
      <c r="B776" s="3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ht="15.75" customHeight="1">
      <c r="B777" s="3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ht="15.75" customHeight="1">
      <c r="B778" s="3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ht="15.75" customHeight="1">
      <c r="B779" s="3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ht="15.75" customHeight="1">
      <c r="B780" s="3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ht="15.75" customHeight="1">
      <c r="B781" s="3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ht="15.75" customHeight="1">
      <c r="B782" s="3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ht="15.75" customHeight="1">
      <c r="B783" s="3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ht="15.75" customHeight="1">
      <c r="B784" s="3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ht="15.75" customHeight="1">
      <c r="B785" s="3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ht="15.75" customHeight="1">
      <c r="B786" s="3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ht="15.75" customHeight="1">
      <c r="B787" s="3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ht="15.75" customHeight="1">
      <c r="B788" s="3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ht="15.75" customHeight="1">
      <c r="B789" s="3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ht="15.75" customHeight="1">
      <c r="B790" s="3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ht="15.75" customHeight="1">
      <c r="B791" s="3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ht="15.75" customHeight="1">
      <c r="B792" s="3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ht="15.75" customHeight="1">
      <c r="B793" s="3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ht="15.75" customHeight="1">
      <c r="B794" s="3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ht="15.75" customHeight="1">
      <c r="B795" s="3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ht="15.75" customHeight="1">
      <c r="B796" s="3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ht="15.75" customHeight="1">
      <c r="B797" s="3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ht="15.75" customHeight="1">
      <c r="B798" s="3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ht="15.75" customHeight="1">
      <c r="B799" s="3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ht="15.75" customHeight="1">
      <c r="B800" s="3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ht="15.75" customHeight="1">
      <c r="B801" s="3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ht="15.75" customHeight="1">
      <c r="B802" s="3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ht="15.75" customHeight="1">
      <c r="B803" s="3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ht="15.75" customHeight="1">
      <c r="B804" s="3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ht="15.75" customHeight="1">
      <c r="B805" s="3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ht="15.75" customHeight="1">
      <c r="B806" s="3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ht="15.75" customHeight="1">
      <c r="B807" s="3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ht="15.75" customHeight="1">
      <c r="B808" s="3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ht="15.75" customHeight="1">
      <c r="B809" s="3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ht="15.75" customHeight="1">
      <c r="B810" s="3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ht="15.75" customHeight="1">
      <c r="B811" s="3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ht="15.75" customHeight="1">
      <c r="B812" s="3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ht="15.75" customHeight="1">
      <c r="B813" s="3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ht="15.75" customHeight="1">
      <c r="B814" s="3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ht="15.75" customHeight="1">
      <c r="B815" s="3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ht="15.75" customHeight="1">
      <c r="B816" s="3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ht="15.75" customHeight="1">
      <c r="B817" s="3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ht="15.75" customHeight="1">
      <c r="B818" s="3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ht="15.75" customHeight="1">
      <c r="B819" s="3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ht="15.75" customHeight="1">
      <c r="B820" s="3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ht="15.75" customHeight="1">
      <c r="B821" s="3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ht="15.75" customHeight="1">
      <c r="B822" s="3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ht="15.75" customHeight="1">
      <c r="B823" s="3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ht="15.75" customHeight="1">
      <c r="B824" s="3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ht="15.75" customHeight="1">
      <c r="B825" s="3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ht="15.75" customHeight="1">
      <c r="B826" s="3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ht="15.75" customHeight="1">
      <c r="B827" s="3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ht="15.75" customHeight="1">
      <c r="B828" s="3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ht="15.75" customHeight="1">
      <c r="B829" s="3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ht="15.75" customHeight="1">
      <c r="B830" s="3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ht="15.75" customHeight="1">
      <c r="B831" s="3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ht="15.75" customHeight="1">
      <c r="B832" s="3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ht="15.75" customHeight="1">
      <c r="B833" s="3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ht="15.75" customHeight="1">
      <c r="B834" s="3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ht="15.75" customHeight="1">
      <c r="B835" s="3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ht="15.75" customHeight="1">
      <c r="B836" s="3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ht="15.75" customHeight="1">
      <c r="B837" s="3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ht="15.75" customHeight="1">
      <c r="B838" s="3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ht="15.75" customHeight="1">
      <c r="B839" s="3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ht="15.75" customHeight="1">
      <c r="B840" s="3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ht="15.75" customHeight="1">
      <c r="B841" s="3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ht="15.75" customHeight="1">
      <c r="B842" s="3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ht="15.75" customHeight="1">
      <c r="B843" s="3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ht="15.75" customHeight="1">
      <c r="B844" s="3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ht="15.75" customHeight="1">
      <c r="B845" s="3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ht="15.75" customHeight="1">
      <c r="B846" s="3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ht="15.75" customHeight="1">
      <c r="B847" s="3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ht="15.75" customHeight="1">
      <c r="B848" s="3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ht="15.75" customHeight="1">
      <c r="B849" s="3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ht="15.75" customHeight="1">
      <c r="B850" s="3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ht="15.75" customHeight="1">
      <c r="B851" s="3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ht="15.75" customHeight="1">
      <c r="B852" s="3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ht="15.75" customHeight="1">
      <c r="B853" s="3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ht="15.75" customHeight="1">
      <c r="B854" s="3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ht="15.75" customHeight="1">
      <c r="B855" s="3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ht="15.75" customHeight="1">
      <c r="B856" s="3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ht="15.75" customHeight="1">
      <c r="B857" s="3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ht="15.75" customHeight="1">
      <c r="B858" s="3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ht="15.75" customHeight="1">
      <c r="B859" s="3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ht="15.75" customHeight="1">
      <c r="B860" s="3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ht="15.75" customHeight="1">
      <c r="B861" s="3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ht="15.75" customHeight="1">
      <c r="B862" s="3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ht="15.75" customHeight="1">
      <c r="B863" s="3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ht="15.75" customHeight="1">
      <c r="B864" s="3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ht="15.75" customHeight="1">
      <c r="B865" s="3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ht="15.75" customHeight="1">
      <c r="B866" s="3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ht="15.75" customHeight="1">
      <c r="B867" s="3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ht="15.75" customHeight="1">
      <c r="B868" s="3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ht="15.75" customHeight="1">
      <c r="B869" s="3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ht="15.75" customHeight="1">
      <c r="B870" s="3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ht="15.75" customHeight="1">
      <c r="B871" s="3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ht="15.75" customHeight="1">
      <c r="B872" s="3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ht="15.75" customHeight="1">
      <c r="B873" s="3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ht="15.75" customHeight="1">
      <c r="B874" s="3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ht="15.75" customHeight="1">
      <c r="B875" s="3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ht="15.75" customHeight="1">
      <c r="B876" s="3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ht="15.75" customHeight="1">
      <c r="B877" s="3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ht="15.75" customHeight="1">
      <c r="B878" s="3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ht="15.75" customHeight="1">
      <c r="B879" s="3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ht="15.75" customHeight="1">
      <c r="B880" s="3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ht="15.75" customHeight="1">
      <c r="B881" s="3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ht="15.75" customHeight="1">
      <c r="B882" s="3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ht="15.75" customHeight="1">
      <c r="B883" s="3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ht="15.75" customHeight="1">
      <c r="B884" s="3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ht="15.75" customHeight="1">
      <c r="B885" s="3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ht="15.75" customHeight="1">
      <c r="B886" s="3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ht="15.75" customHeight="1">
      <c r="B887" s="3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ht="15.75" customHeight="1">
      <c r="B888" s="3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ht="15.75" customHeight="1">
      <c r="B889" s="3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ht="15.75" customHeight="1">
      <c r="B890" s="3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ht="15.75" customHeight="1">
      <c r="B891" s="3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ht="15.75" customHeight="1">
      <c r="B892" s="3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ht="15.75" customHeight="1">
      <c r="B893" s="3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ht="15.75" customHeight="1">
      <c r="B894" s="3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ht="15.75" customHeight="1">
      <c r="B895" s="3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ht="15.75" customHeight="1">
      <c r="B896" s="3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ht="15.75" customHeight="1">
      <c r="B897" s="3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ht="15.75" customHeight="1">
      <c r="B898" s="3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ht="15.75" customHeight="1">
      <c r="B899" s="3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ht="15.75" customHeight="1">
      <c r="B900" s="3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ht="15.75" customHeight="1">
      <c r="B901" s="3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ht="15.75" customHeight="1">
      <c r="B902" s="3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ht="15.75" customHeight="1">
      <c r="B903" s="3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ht="15.75" customHeight="1">
      <c r="B904" s="3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ht="15.75" customHeight="1">
      <c r="B905" s="3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ht="15.75" customHeight="1">
      <c r="B906" s="3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ht="15.75" customHeight="1">
      <c r="B907" s="3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ht="15.75" customHeight="1">
      <c r="B908" s="3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ht="15.75" customHeight="1">
      <c r="B909" s="3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ht="15.75" customHeight="1">
      <c r="B910" s="3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ht="15.75" customHeight="1">
      <c r="B911" s="3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ht="15.75" customHeight="1">
      <c r="B912" s="3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ht="15.75" customHeight="1">
      <c r="B913" s="3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ht="15.75" customHeight="1">
      <c r="B914" s="3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ht="15.75" customHeight="1">
      <c r="B915" s="3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ht="15.75" customHeight="1">
      <c r="B916" s="3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ht="15.75" customHeight="1">
      <c r="B917" s="3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ht="15.75" customHeight="1">
      <c r="B918" s="3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ht="15.75" customHeight="1">
      <c r="B919" s="3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ht="15.75" customHeight="1">
      <c r="B920" s="3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ht="15.75" customHeight="1">
      <c r="B921" s="3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ht="15.75" customHeight="1">
      <c r="B922" s="3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ht="15.75" customHeight="1">
      <c r="B923" s="3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ht="15.75" customHeight="1">
      <c r="B924" s="3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ht="15.75" customHeight="1">
      <c r="B925" s="3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ht="15.75" customHeight="1">
      <c r="B926" s="3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ht="15.75" customHeight="1">
      <c r="B927" s="3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ht="15.75" customHeight="1">
      <c r="B928" s="3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ht="15.75" customHeight="1">
      <c r="B929" s="3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ht="15.75" customHeight="1">
      <c r="B930" s="3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ht="15.75" customHeight="1">
      <c r="B931" s="3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ht="15.75" customHeight="1">
      <c r="B932" s="3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ht="15.75" customHeight="1">
      <c r="B933" s="3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ht="15.75" customHeight="1">
      <c r="B934" s="3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ht="15.75" customHeight="1">
      <c r="B935" s="3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ht="15.75" customHeight="1">
      <c r="B936" s="3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ht="15.75" customHeight="1">
      <c r="B937" s="3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ht="15.75" customHeight="1">
      <c r="B938" s="3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ht="15.75" customHeight="1">
      <c r="B939" s="3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ht="15.75" customHeight="1">
      <c r="B940" s="3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ht="15.75" customHeight="1">
      <c r="B941" s="3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ht="15.75" customHeight="1">
      <c r="B942" s="3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ht="15.75" customHeight="1">
      <c r="B943" s="3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ht="15.75" customHeight="1">
      <c r="B944" s="3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ht="15.75" customHeight="1">
      <c r="B945" s="3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ht="15.75" customHeight="1">
      <c r="B946" s="3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ht="15.75" customHeight="1">
      <c r="B947" s="3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ht="15.75" customHeight="1">
      <c r="B948" s="3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ht="15.75" customHeight="1">
      <c r="B949" s="3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ht="15.75" customHeight="1">
      <c r="B950" s="3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ht="15.75" customHeight="1">
      <c r="B951" s="3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ht="15.75" customHeight="1">
      <c r="B952" s="3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ht="15.75" customHeight="1">
      <c r="B953" s="3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ht="15.75" customHeight="1">
      <c r="B954" s="3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ht="15.75" customHeight="1">
      <c r="B955" s="3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ht="15.75" customHeight="1">
      <c r="B956" s="3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ht="15.75" customHeight="1">
      <c r="B957" s="3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ht="15.75" customHeight="1">
      <c r="B958" s="3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ht="15.75" customHeight="1">
      <c r="B959" s="3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ht="15.75" customHeight="1">
      <c r="B960" s="3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ht="15.75" customHeight="1">
      <c r="B961" s="3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ht="15.75" customHeight="1">
      <c r="B962" s="3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ht="15.75" customHeight="1">
      <c r="B963" s="3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ht="15.75" customHeight="1">
      <c r="B964" s="3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ht="15.75" customHeight="1">
      <c r="B965" s="3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ht="15.75" customHeight="1">
      <c r="B966" s="3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ht="15.75" customHeight="1">
      <c r="B967" s="3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ht="15.75" customHeight="1">
      <c r="B968" s="3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ht="15.75" customHeight="1">
      <c r="B969" s="3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ht="15.75" customHeight="1">
      <c r="B970" s="3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ht="15.75" customHeight="1">
      <c r="B971" s="3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ht="15.75" customHeight="1">
      <c r="B972" s="3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ht="15.75" customHeight="1">
      <c r="B973" s="3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ht="15.75" customHeight="1">
      <c r="B974" s="3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ht="15.75" customHeight="1">
      <c r="B975" s="3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ht="15.75" customHeight="1">
      <c r="B976" s="3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ht="15.75" customHeight="1">
      <c r="B977" s="3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ht="15.75" customHeight="1">
      <c r="B978" s="3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ht="15.75" customHeight="1">
      <c r="B979" s="3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ht="15.75" customHeight="1">
      <c r="B980" s="3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ht="15.75" customHeight="1">
      <c r="B981" s="3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ht="15.75" customHeight="1">
      <c r="B982" s="3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ht="15.75" customHeight="1">
      <c r="B983" s="3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ht="15.75" customHeight="1">
      <c r="B984" s="3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ht="15.75" customHeight="1">
      <c r="B985" s="3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ht="15.75" customHeight="1">
      <c r="B986" s="3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ht="15.75" customHeight="1">
      <c r="B987" s="3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ht="15.75" customHeight="1">
      <c r="B988" s="3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ht="15.75" customHeight="1">
      <c r="B989" s="3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ht="15.75" customHeight="1">
      <c r="B990" s="3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ht="15.75" customHeight="1">
      <c r="B991" s="3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ht="15.75" customHeight="1">
      <c r="B992" s="3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ht="15.75" customHeight="1">
      <c r="B993" s="3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ht="15.75" customHeight="1">
      <c r="B994" s="3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ht="15.75" customHeight="1">
      <c r="B995" s="3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ht="15.75" customHeight="1">
      <c r="B996" s="3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ht="15.75" customHeight="1">
      <c r="B997" s="3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ht="15.75" customHeight="1">
      <c r="B998" s="3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ht="15.75" customHeight="1">
      <c r="B999" s="3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ht="15.75" customHeight="1">
      <c r="B1000" s="3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ht="15.75" customHeight="1">
      <c r="B1001" s="3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 ht="15.75" customHeight="1">
      <c r="B1002" s="3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  <row r="1003" ht="15.75" customHeight="1">
      <c r="B1003" s="3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</row>
    <row r="1004" ht="15.75" customHeight="1">
      <c r="B1004" s="3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</row>
    <row r="1005" ht="15.75" customHeight="1">
      <c r="B1005" s="3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</row>
    <row r="1006" ht="15.75" customHeight="1">
      <c r="B1006" s="3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</row>
    <row r="1007" ht="15.75" customHeight="1">
      <c r="B1007" s="3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</row>
    <row r="1008" ht="15.75" customHeight="1">
      <c r="B1008" s="3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</row>
    <row r="1009" ht="15.75" customHeight="1">
      <c r="B1009" s="3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</row>
    <row r="1010" ht="15.75" customHeight="1">
      <c r="B1010" s="3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</row>
    <row r="1011" ht="15.75" customHeight="1">
      <c r="B1011" s="3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</row>
    <row r="1012" ht="15.75" customHeight="1">
      <c r="B1012" s="3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</row>
    <row r="1013" ht="15.75" customHeight="1">
      <c r="B1013" s="3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</row>
    <row r="1014" ht="15.75" customHeight="1">
      <c r="B1014" s="3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</row>
    <row r="1015" ht="15.75" customHeight="1">
      <c r="B1015" s="3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</row>
    <row r="1016" ht="15.75" customHeight="1">
      <c r="B1016" s="3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</row>
    <row r="1017" ht="15.75" customHeight="1">
      <c r="B1017" s="3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</row>
    <row r="1018" ht="15.75" customHeight="1">
      <c r="B1018" s="3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</row>
    <row r="1019" ht="15.75" customHeight="1">
      <c r="B1019" s="3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</row>
    <row r="1020" ht="15.75" customHeight="1">
      <c r="B1020" s="3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</row>
    <row r="1021" ht="15.75" customHeight="1">
      <c r="B1021" s="3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</row>
  </sheetData>
  <printOptions/>
  <pageMargins bottom="1.0" footer="0.0" header="0.0" left="0.75" right="0.75" top="1.0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33"/>
    <col customWidth="1" min="2" max="2" width="32.0"/>
    <col customWidth="1" min="3" max="3" width="1.67"/>
    <col customWidth="1" min="4" max="13" width="5.11"/>
    <col customWidth="1" min="14" max="14" width="6.11"/>
    <col customWidth="1" min="15" max="28" width="5.11"/>
    <col customWidth="1" min="29" max="29" width="50.11"/>
    <col customWidth="1" min="30" max="30" width="32.0"/>
  </cols>
  <sheetData>
    <row r="1" ht="15.75" customHeight="1">
      <c r="B1" s="3"/>
      <c r="D1" s="8"/>
      <c r="E1" s="8"/>
      <c r="F1" s="8"/>
      <c r="G1" s="8"/>
      <c r="H1" s="8"/>
      <c r="I1" s="8"/>
      <c r="J1" s="8"/>
      <c r="K1" s="8"/>
      <c r="L1" s="8"/>
      <c r="M1" s="8"/>
      <c r="N1" s="3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ht="15.75" customHeight="1">
      <c r="B2" s="3"/>
      <c r="D2" s="8"/>
      <c r="E2" s="8"/>
      <c r="F2" s="8"/>
      <c r="G2" s="8"/>
      <c r="H2" s="8"/>
      <c r="I2" s="8"/>
      <c r="J2" s="8"/>
      <c r="K2" s="8"/>
      <c r="L2" s="8"/>
      <c r="M2" s="8"/>
      <c r="N2" s="3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ht="15.75" customHeight="1">
      <c r="B3" s="13" t="s">
        <v>0</v>
      </c>
      <c r="C3" s="4"/>
      <c r="D3" s="6">
        <v>2017.0</v>
      </c>
      <c r="E3" s="6">
        <v>2018.0</v>
      </c>
      <c r="F3" s="6">
        <v>2019.0</v>
      </c>
      <c r="G3" s="6">
        <v>2020.0</v>
      </c>
      <c r="H3" s="6">
        <v>2021.0</v>
      </c>
      <c r="I3" s="6">
        <v>2022.0</v>
      </c>
      <c r="J3" s="6">
        <v>2023.0</v>
      </c>
      <c r="K3" s="6">
        <v>2024.0</v>
      </c>
      <c r="L3" s="6">
        <v>2025.0</v>
      </c>
      <c r="M3" s="6">
        <v>2026.0</v>
      </c>
      <c r="N3" s="6">
        <v>2027.0</v>
      </c>
      <c r="O3" s="6">
        <v>2028.0</v>
      </c>
      <c r="P3" s="6">
        <v>2029.0</v>
      </c>
      <c r="Q3" s="6">
        <v>2030.0</v>
      </c>
      <c r="R3" s="6">
        <v>2031.0</v>
      </c>
      <c r="S3" s="6">
        <v>2032.0</v>
      </c>
      <c r="T3" s="6">
        <v>2033.0</v>
      </c>
      <c r="U3" s="6">
        <v>2034.0</v>
      </c>
      <c r="V3" s="6">
        <v>2035.0</v>
      </c>
      <c r="W3" s="6">
        <v>2036.0</v>
      </c>
      <c r="X3" s="6">
        <v>2037.0</v>
      </c>
      <c r="Y3" s="6">
        <v>2038.0</v>
      </c>
      <c r="Z3" s="6">
        <v>2039.0</v>
      </c>
      <c r="AA3" s="6">
        <v>2040.0</v>
      </c>
      <c r="AB3" s="6"/>
      <c r="AC3" s="4" t="s">
        <v>169</v>
      </c>
      <c r="AD3" s="4" t="s">
        <v>169</v>
      </c>
    </row>
    <row r="4" ht="15.75" customHeight="1">
      <c r="B4" s="13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16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15.75" customHeight="1">
      <c r="A5" s="17"/>
      <c r="B5" s="62" t="s">
        <v>241</v>
      </c>
      <c r="C5" s="17"/>
      <c r="D5" s="19">
        <v>0.2</v>
      </c>
      <c r="E5" s="19">
        <v>0.2</v>
      </c>
      <c r="F5" s="19">
        <v>0.2</v>
      </c>
      <c r="G5" s="19">
        <v>0.2</v>
      </c>
      <c r="H5" s="19">
        <v>0.308</v>
      </c>
      <c r="I5" s="19">
        <v>0.331</v>
      </c>
      <c r="J5" s="19">
        <v>0.354</v>
      </c>
      <c r="K5" s="19">
        <v>0.377</v>
      </c>
      <c r="L5" s="19">
        <v>0.4</v>
      </c>
      <c r="M5" s="19">
        <v>0.425</v>
      </c>
      <c r="N5" s="32">
        <v>0.455</v>
      </c>
      <c r="O5" s="19">
        <v>0.475</v>
      </c>
      <c r="P5" s="19">
        <v>0.495</v>
      </c>
      <c r="Q5" s="19">
        <v>0.5</v>
      </c>
      <c r="R5" s="19">
        <v>0.5</v>
      </c>
      <c r="S5" s="19">
        <v>0.5</v>
      </c>
      <c r="T5" s="19">
        <v>0.5</v>
      </c>
      <c r="U5" s="19">
        <v>0.5</v>
      </c>
      <c r="V5" s="19">
        <v>0.5</v>
      </c>
      <c r="W5" s="19">
        <v>0.5</v>
      </c>
      <c r="X5" s="19">
        <v>0.5</v>
      </c>
      <c r="Y5" s="19">
        <v>0.5</v>
      </c>
      <c r="Z5" s="19">
        <v>0.5</v>
      </c>
      <c r="AA5" s="19">
        <v>0.5</v>
      </c>
      <c r="AB5" s="19"/>
      <c r="AC5" s="17" t="s">
        <v>242</v>
      </c>
      <c r="AD5" s="17" t="s">
        <v>243</v>
      </c>
    </row>
    <row r="6" ht="15.75" customHeight="1">
      <c r="A6" s="17"/>
      <c r="B6" s="28" t="s">
        <v>244</v>
      </c>
      <c r="C6" s="17"/>
      <c r="D6" s="19">
        <v>0.34</v>
      </c>
      <c r="E6" s="19">
        <v>0.34</v>
      </c>
      <c r="F6" s="19">
        <v>0.34</v>
      </c>
      <c r="G6" s="19">
        <v>0.34</v>
      </c>
      <c r="H6" s="19">
        <v>0.34</v>
      </c>
      <c r="I6" s="19">
        <v>0.34</v>
      </c>
      <c r="J6" s="19">
        <v>0.34</v>
      </c>
      <c r="K6" s="19">
        <v>0.34</v>
      </c>
      <c r="L6" s="19">
        <v>0.34</v>
      </c>
      <c r="M6" s="19">
        <v>0.34</v>
      </c>
      <c r="N6" s="32">
        <v>0.34</v>
      </c>
      <c r="O6" s="19">
        <v>0.34</v>
      </c>
      <c r="P6" s="19">
        <v>0.34</v>
      </c>
      <c r="Q6" s="19">
        <v>0.34</v>
      </c>
      <c r="R6" s="19">
        <v>0.34</v>
      </c>
      <c r="S6" s="19">
        <v>0.34</v>
      </c>
      <c r="T6" s="19">
        <v>0.34</v>
      </c>
      <c r="U6" s="19">
        <v>0.34</v>
      </c>
      <c r="V6" s="19">
        <v>0.34</v>
      </c>
      <c r="W6" s="19">
        <v>0.34</v>
      </c>
      <c r="X6" s="19">
        <v>0.34</v>
      </c>
      <c r="Y6" s="19">
        <v>0.34</v>
      </c>
      <c r="Z6" s="19">
        <v>0.34</v>
      </c>
      <c r="AA6" s="19">
        <v>0.34</v>
      </c>
      <c r="AB6" s="17"/>
      <c r="AC6" s="17" t="s">
        <v>243</v>
      </c>
      <c r="AD6" s="17"/>
    </row>
    <row r="7" ht="15.75" customHeight="1">
      <c r="A7" s="167"/>
      <c r="B7" s="168" t="s">
        <v>245</v>
      </c>
      <c r="C7" s="167"/>
      <c r="D7" s="169">
        <f t="shared" ref="D7:AA7" si="1">D5+D6</f>
        <v>0.54</v>
      </c>
      <c r="E7" s="169">
        <f t="shared" si="1"/>
        <v>0.54</v>
      </c>
      <c r="F7" s="169">
        <f t="shared" si="1"/>
        <v>0.54</v>
      </c>
      <c r="G7" s="169">
        <f t="shared" si="1"/>
        <v>0.54</v>
      </c>
      <c r="H7" s="169">
        <f t="shared" si="1"/>
        <v>0.648</v>
      </c>
      <c r="I7" s="169">
        <f t="shared" si="1"/>
        <v>0.671</v>
      </c>
      <c r="J7" s="169">
        <f t="shared" si="1"/>
        <v>0.694</v>
      </c>
      <c r="K7" s="169">
        <f t="shared" si="1"/>
        <v>0.717</v>
      </c>
      <c r="L7" s="169">
        <f t="shared" si="1"/>
        <v>0.74</v>
      </c>
      <c r="M7" s="169">
        <f t="shared" si="1"/>
        <v>0.765</v>
      </c>
      <c r="N7" s="165">
        <f t="shared" si="1"/>
        <v>0.795</v>
      </c>
      <c r="O7" s="169">
        <f t="shared" si="1"/>
        <v>0.815</v>
      </c>
      <c r="P7" s="169">
        <f t="shared" si="1"/>
        <v>0.835</v>
      </c>
      <c r="Q7" s="169">
        <f t="shared" si="1"/>
        <v>0.84</v>
      </c>
      <c r="R7" s="169">
        <f t="shared" si="1"/>
        <v>0.84</v>
      </c>
      <c r="S7" s="169">
        <f t="shared" si="1"/>
        <v>0.84</v>
      </c>
      <c r="T7" s="169">
        <f t="shared" si="1"/>
        <v>0.84</v>
      </c>
      <c r="U7" s="169">
        <f t="shared" si="1"/>
        <v>0.84</v>
      </c>
      <c r="V7" s="169">
        <f t="shared" si="1"/>
        <v>0.84</v>
      </c>
      <c r="W7" s="169">
        <f t="shared" si="1"/>
        <v>0.84</v>
      </c>
      <c r="X7" s="169">
        <f t="shared" si="1"/>
        <v>0.84</v>
      </c>
      <c r="Y7" s="169">
        <f t="shared" si="1"/>
        <v>0.84</v>
      </c>
      <c r="Z7" s="169">
        <f t="shared" si="1"/>
        <v>0.84</v>
      </c>
      <c r="AA7" s="169">
        <f t="shared" si="1"/>
        <v>0.84</v>
      </c>
      <c r="AB7" s="167"/>
      <c r="AC7" s="167"/>
      <c r="AD7" s="167"/>
    </row>
    <row r="8" ht="15.75" customHeight="1">
      <c r="B8" s="3"/>
      <c r="D8" s="8"/>
      <c r="E8" s="8"/>
      <c r="F8" s="8"/>
      <c r="G8" s="8"/>
      <c r="H8" s="8"/>
      <c r="I8" s="8"/>
      <c r="J8" s="8"/>
      <c r="K8" s="8"/>
      <c r="L8" s="8"/>
      <c r="M8" s="8"/>
      <c r="N8" s="32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ht="15.75" customHeight="1">
      <c r="B9" s="3"/>
      <c r="D9" s="8"/>
      <c r="E9" s="8"/>
      <c r="F9" s="8"/>
      <c r="G9" s="8"/>
      <c r="H9" s="8"/>
      <c r="I9" s="8"/>
      <c r="J9" s="8"/>
      <c r="K9" s="8"/>
      <c r="L9" s="8"/>
      <c r="M9" s="8"/>
      <c r="N9" s="32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15.75" customHeight="1">
      <c r="B10" s="3"/>
      <c r="D10" s="8"/>
      <c r="E10" s="8"/>
      <c r="F10" s="8"/>
      <c r="G10" s="8"/>
      <c r="H10" s="8"/>
      <c r="I10" s="8"/>
      <c r="J10" s="8"/>
      <c r="K10" s="8"/>
      <c r="L10" s="8"/>
      <c r="M10" s="8"/>
      <c r="N10" s="32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5.75" customHeight="1">
      <c r="B11" s="3"/>
      <c r="D11" s="8"/>
      <c r="E11" s="8"/>
      <c r="F11" s="8"/>
      <c r="G11" s="8"/>
      <c r="H11" s="8"/>
      <c r="I11" s="8"/>
      <c r="J11" s="8"/>
      <c r="K11" s="8"/>
      <c r="L11" s="8"/>
      <c r="M11" s="8"/>
      <c r="N11" s="3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ht="15.75" customHeight="1">
      <c r="B12" s="3"/>
      <c r="D12" s="8"/>
      <c r="E12" s="8"/>
      <c r="F12" s="8"/>
      <c r="G12" s="8"/>
      <c r="H12" s="8"/>
      <c r="I12" s="8"/>
      <c r="J12" s="8"/>
      <c r="K12" s="8"/>
      <c r="L12" s="8"/>
      <c r="M12" s="8"/>
      <c r="N12" s="3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ht="15.75" customHeight="1">
      <c r="B13" s="3"/>
      <c r="D13" s="8"/>
      <c r="E13" s="8"/>
      <c r="F13" s="8"/>
      <c r="G13" s="8"/>
      <c r="H13" s="8"/>
      <c r="I13" s="8"/>
      <c r="J13" s="8"/>
      <c r="K13" s="8"/>
      <c r="L13" s="8"/>
      <c r="M13" s="8"/>
      <c r="N13" s="3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ht="15.75" customHeight="1">
      <c r="B14" s="3"/>
      <c r="D14" s="8"/>
      <c r="E14" s="8"/>
      <c r="F14" s="8"/>
      <c r="G14" s="8"/>
      <c r="H14" s="8"/>
      <c r="I14" s="8"/>
      <c r="J14" s="8"/>
      <c r="K14" s="8"/>
      <c r="L14" s="8"/>
      <c r="M14" s="8"/>
      <c r="N14" s="3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ht="15.75" customHeight="1">
      <c r="B15" s="3"/>
      <c r="D15" s="8"/>
      <c r="E15" s="8"/>
      <c r="F15" s="8"/>
      <c r="G15" s="8"/>
      <c r="H15" s="8"/>
      <c r="I15" s="8"/>
      <c r="J15" s="8"/>
      <c r="K15" s="8"/>
      <c r="L15" s="8"/>
      <c r="M15" s="8"/>
      <c r="N15" s="3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ht="15.75" customHeight="1">
      <c r="B16" s="3"/>
      <c r="D16" s="8"/>
      <c r="E16" s="8"/>
      <c r="F16" s="8"/>
      <c r="G16" s="8"/>
      <c r="H16" s="8"/>
      <c r="I16" s="8"/>
      <c r="J16" s="8"/>
      <c r="K16" s="8"/>
      <c r="L16" s="8"/>
      <c r="M16" s="8"/>
      <c r="N16" s="3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ht="15.75" customHeight="1">
      <c r="B17" s="3"/>
      <c r="D17" s="8"/>
      <c r="E17" s="8"/>
      <c r="F17" s="8"/>
      <c r="G17" s="8"/>
      <c r="H17" s="8"/>
      <c r="I17" s="8"/>
      <c r="J17" s="8"/>
      <c r="K17" s="8"/>
      <c r="L17" s="8"/>
      <c r="M17" s="8"/>
      <c r="N17" s="32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ht="15.75" customHeight="1">
      <c r="B18" s="3"/>
      <c r="D18" s="8"/>
      <c r="E18" s="8"/>
      <c r="F18" s="8"/>
      <c r="G18" s="8"/>
      <c r="H18" s="8"/>
      <c r="I18" s="8"/>
      <c r="J18" s="8"/>
      <c r="K18" s="8"/>
      <c r="L18" s="8"/>
      <c r="M18" s="8"/>
      <c r="N18" s="32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ht="15.75" customHeight="1">
      <c r="B19" s="3"/>
      <c r="D19" s="8"/>
      <c r="E19" s="8"/>
      <c r="F19" s="8"/>
      <c r="G19" s="8"/>
      <c r="H19" s="8"/>
      <c r="I19" s="8"/>
      <c r="J19" s="8"/>
      <c r="K19" s="8"/>
      <c r="L19" s="8"/>
      <c r="M19" s="8"/>
      <c r="N19" s="32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ht="15.75" customHeight="1">
      <c r="B20" s="3"/>
      <c r="D20" s="8"/>
      <c r="E20" s="8"/>
      <c r="F20" s="8"/>
      <c r="G20" s="8"/>
      <c r="H20" s="8"/>
      <c r="I20" s="8"/>
      <c r="J20" s="8"/>
      <c r="K20" s="8"/>
      <c r="L20" s="8"/>
      <c r="M20" s="8"/>
      <c r="N20" s="32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ht="15.75" customHeight="1">
      <c r="B21" s="3"/>
      <c r="D21" s="8"/>
      <c r="E21" s="8"/>
      <c r="F21" s="8"/>
      <c r="G21" s="8"/>
      <c r="H21" s="8"/>
      <c r="I21" s="8"/>
      <c r="J21" s="8"/>
      <c r="K21" s="8"/>
      <c r="L21" s="8"/>
      <c r="M21" s="8"/>
      <c r="N21" s="3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ht="15.75" customHeight="1">
      <c r="B22" s="3"/>
      <c r="D22" s="8"/>
      <c r="E22" s="8"/>
      <c r="F22" s="8"/>
      <c r="G22" s="8"/>
      <c r="H22" s="8"/>
      <c r="I22" s="8"/>
      <c r="J22" s="8"/>
      <c r="K22" s="8"/>
      <c r="L22" s="8"/>
      <c r="M22" s="8"/>
      <c r="N22" s="32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ht="15.75" customHeight="1">
      <c r="B23" s="3"/>
      <c r="D23" s="8"/>
      <c r="E23" s="8"/>
      <c r="F23" s="8"/>
      <c r="G23" s="8"/>
      <c r="H23" s="8"/>
      <c r="I23" s="8"/>
      <c r="J23" s="8"/>
      <c r="K23" s="8"/>
      <c r="L23" s="8"/>
      <c r="M23" s="8"/>
      <c r="N23" s="32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ht="15.75" customHeight="1">
      <c r="B24" s="3"/>
      <c r="D24" s="8"/>
      <c r="E24" s="8"/>
      <c r="F24" s="8"/>
      <c r="G24" s="8"/>
      <c r="H24" s="8"/>
      <c r="I24" s="8"/>
      <c r="J24" s="8"/>
      <c r="K24" s="8"/>
      <c r="L24" s="8"/>
      <c r="M24" s="8"/>
      <c r="N24" s="32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ht="15.75" customHeight="1">
      <c r="B25" s="3"/>
      <c r="D25" s="8"/>
      <c r="E25" s="8"/>
      <c r="F25" s="8"/>
      <c r="G25" s="8"/>
      <c r="H25" s="8"/>
      <c r="I25" s="8"/>
      <c r="J25" s="8"/>
      <c r="K25" s="8"/>
      <c r="L25" s="8"/>
      <c r="M25" s="8"/>
      <c r="N25" s="32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ht="15.75" customHeight="1">
      <c r="B26" s="3"/>
      <c r="D26" s="8"/>
      <c r="E26" s="8"/>
      <c r="F26" s="8"/>
      <c r="G26" s="8"/>
      <c r="H26" s="8"/>
      <c r="I26" s="8"/>
      <c r="J26" s="8"/>
      <c r="K26" s="8"/>
      <c r="L26" s="8"/>
      <c r="M26" s="8"/>
      <c r="N26" s="32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ht="15.75" customHeight="1">
      <c r="B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32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ht="15.75" customHeight="1">
      <c r="B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32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ht="15.75" customHeight="1">
      <c r="B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32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ht="15.75" customHeight="1">
      <c r="B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3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ht="15.75" customHeight="1">
      <c r="B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32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ht="15.75" customHeight="1">
      <c r="B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32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ht="15.75" customHeight="1">
      <c r="B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32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ht="15.75" customHeight="1">
      <c r="B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32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ht="15.75" customHeight="1">
      <c r="B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32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ht="15.75" customHeight="1">
      <c r="B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32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ht="15.75" customHeight="1">
      <c r="B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32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ht="15.75" customHeight="1">
      <c r="B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32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ht="15.75" customHeight="1">
      <c r="B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32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ht="15.75" customHeight="1">
      <c r="B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32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ht="15.75" customHeight="1">
      <c r="B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3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ht="15.75" customHeight="1">
      <c r="B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32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ht="15.75" customHeight="1">
      <c r="B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32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ht="15.75" customHeight="1">
      <c r="B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32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ht="15.75" customHeight="1">
      <c r="B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32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ht="15.75" customHeight="1">
      <c r="B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32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ht="15.75" customHeight="1">
      <c r="B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32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ht="15.75" customHeight="1">
      <c r="B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32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ht="15.75" customHeight="1">
      <c r="B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32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ht="15.75" customHeight="1">
      <c r="B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32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ht="15.75" customHeight="1">
      <c r="B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32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ht="15.75" customHeight="1">
      <c r="B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32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ht="15.75" customHeight="1">
      <c r="B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32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ht="15.75" customHeight="1">
      <c r="B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32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ht="15.75" customHeight="1">
      <c r="B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32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ht="15.75" customHeight="1">
      <c r="B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32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ht="15.75" customHeight="1">
      <c r="B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32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ht="15.75" customHeight="1">
      <c r="B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32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ht="15.75" customHeight="1">
      <c r="B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32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ht="15.75" customHeight="1">
      <c r="B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32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ht="15.75" customHeight="1">
      <c r="B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32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ht="15.75" customHeight="1">
      <c r="B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32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ht="15.75" customHeight="1">
      <c r="B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32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ht="15.75" customHeight="1">
      <c r="B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32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ht="15.75" customHeight="1">
      <c r="B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32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ht="15.75" customHeight="1">
      <c r="B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32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ht="15.75" customHeight="1">
      <c r="B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32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ht="15.75" customHeight="1">
      <c r="B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32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ht="15.75" customHeight="1">
      <c r="B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32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ht="15.75" customHeight="1">
      <c r="B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32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ht="15.75" customHeight="1">
      <c r="B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32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ht="15.75" customHeight="1">
      <c r="B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32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ht="15.75" customHeight="1">
      <c r="B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32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ht="15.75" customHeight="1">
      <c r="B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32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ht="15.75" customHeight="1">
      <c r="B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32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ht="15.75" customHeight="1">
      <c r="B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32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ht="15.75" customHeight="1">
      <c r="B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32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ht="15.75" customHeight="1">
      <c r="B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32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ht="15.75" customHeight="1">
      <c r="B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32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ht="15.75" customHeight="1">
      <c r="B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32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ht="15.75" customHeight="1">
      <c r="B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32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ht="15.75" customHeight="1">
      <c r="B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32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ht="15.75" customHeight="1">
      <c r="B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32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ht="15.75" customHeight="1">
      <c r="B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32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ht="15.75" customHeight="1">
      <c r="B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32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ht="15.75" customHeight="1">
      <c r="B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32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ht="15.75" customHeight="1">
      <c r="B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32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ht="15.75" customHeight="1">
      <c r="B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32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ht="15.75" customHeight="1">
      <c r="B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32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ht="15.75" customHeight="1">
      <c r="B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32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ht="15.75" customHeight="1">
      <c r="B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32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ht="15.75" customHeight="1">
      <c r="B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32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ht="15.75" customHeight="1">
      <c r="B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32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ht="15.75" customHeight="1">
      <c r="B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32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ht="15.75" customHeight="1">
      <c r="B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32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ht="15.75" customHeight="1">
      <c r="B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32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ht="15.75" customHeight="1">
      <c r="B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32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ht="15.75" customHeight="1">
      <c r="B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32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ht="15.75" customHeight="1">
      <c r="B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32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ht="15.75" customHeight="1">
      <c r="B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32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ht="15.75" customHeight="1">
      <c r="B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32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ht="15.75" customHeight="1">
      <c r="B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32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ht="15.75" customHeight="1">
      <c r="B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32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ht="15.75" customHeight="1">
      <c r="B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32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ht="15.75" customHeight="1">
      <c r="B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32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ht="15.75" customHeight="1">
      <c r="B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32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ht="15.75" customHeight="1">
      <c r="B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32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ht="15.75" customHeight="1">
      <c r="B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32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ht="15.75" customHeight="1">
      <c r="B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32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ht="15.75" customHeight="1">
      <c r="B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32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ht="15.75" customHeight="1">
      <c r="B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32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ht="15.75" customHeight="1">
      <c r="B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32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ht="15.75" customHeight="1">
      <c r="B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32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ht="15.75" customHeight="1">
      <c r="B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32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ht="15.75" customHeight="1">
      <c r="B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32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ht="15.75" customHeight="1">
      <c r="B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32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ht="15.75" customHeight="1">
      <c r="B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32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ht="15.75" customHeight="1">
      <c r="B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32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ht="15.75" customHeight="1">
      <c r="B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32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ht="15.75" customHeight="1">
      <c r="B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32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ht="15.75" customHeight="1">
      <c r="B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32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ht="15.75" customHeight="1">
      <c r="B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32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ht="15.75" customHeight="1">
      <c r="B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32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ht="15.75" customHeight="1">
      <c r="B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32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ht="15.75" customHeight="1">
      <c r="B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32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ht="15.75" customHeight="1">
      <c r="B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32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ht="15.75" customHeight="1">
      <c r="B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32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ht="15.75" customHeight="1">
      <c r="B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32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ht="15.75" customHeight="1">
      <c r="B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32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ht="15.75" customHeight="1">
      <c r="B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32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ht="15.75" customHeight="1">
      <c r="B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32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ht="15.75" customHeight="1">
      <c r="B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32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ht="15.75" customHeight="1">
      <c r="B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32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ht="15.75" customHeight="1">
      <c r="B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32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ht="15.75" customHeight="1">
      <c r="B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32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ht="15.75" customHeight="1">
      <c r="B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32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ht="15.75" customHeight="1">
      <c r="B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32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ht="15.75" customHeight="1">
      <c r="B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32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ht="15.75" customHeight="1">
      <c r="B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32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ht="15.75" customHeight="1">
      <c r="B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32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ht="15.75" customHeight="1">
      <c r="B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32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ht="15.75" customHeight="1">
      <c r="B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32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ht="15.75" customHeight="1">
      <c r="B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32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ht="15.75" customHeight="1">
      <c r="B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32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ht="15.75" customHeight="1">
      <c r="B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32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ht="15.75" customHeight="1">
      <c r="B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32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ht="15.75" customHeight="1">
      <c r="B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32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ht="15.75" customHeight="1">
      <c r="B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32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ht="15.75" customHeight="1">
      <c r="B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32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ht="15.75" customHeight="1">
      <c r="B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32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ht="15.75" customHeight="1">
      <c r="B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32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ht="15.75" customHeight="1">
      <c r="B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32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ht="15.75" customHeight="1">
      <c r="B153" s="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32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ht="15.75" customHeight="1">
      <c r="B154" s="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32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ht="15.75" customHeight="1">
      <c r="B155" s="3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32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ht="15.75" customHeight="1">
      <c r="B156" s="3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32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ht="15.75" customHeight="1">
      <c r="B157" s="3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32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ht="15.75" customHeight="1">
      <c r="B158" s="3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32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ht="15.75" customHeight="1">
      <c r="B159" s="3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32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ht="15.75" customHeight="1">
      <c r="B160" s="3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32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ht="15.75" customHeight="1">
      <c r="B161" s="3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32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ht="15.75" customHeight="1">
      <c r="B162" s="3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32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ht="15.75" customHeight="1">
      <c r="B163" s="3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32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ht="15.75" customHeight="1">
      <c r="B164" s="3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32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ht="15.75" customHeight="1">
      <c r="B165" s="3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32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ht="15.75" customHeight="1">
      <c r="B166" s="3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32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ht="15.75" customHeight="1">
      <c r="B167" s="3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32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ht="15.75" customHeight="1">
      <c r="B168" s="3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32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ht="15.75" customHeight="1">
      <c r="B169" s="3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32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ht="15.75" customHeight="1">
      <c r="B170" s="3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32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ht="15.75" customHeight="1">
      <c r="B171" s="3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32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ht="15.75" customHeight="1">
      <c r="B172" s="3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32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ht="15.75" customHeight="1">
      <c r="B173" s="3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32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ht="15.75" customHeight="1">
      <c r="B174" s="3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32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ht="15.75" customHeight="1">
      <c r="B175" s="3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32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ht="15.75" customHeight="1">
      <c r="B176" s="3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32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ht="15.75" customHeight="1">
      <c r="B177" s="3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32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ht="15.75" customHeight="1">
      <c r="B178" s="3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32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ht="15.75" customHeight="1">
      <c r="B179" s="3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32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ht="15.75" customHeight="1">
      <c r="B180" s="3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32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ht="15.75" customHeight="1">
      <c r="B181" s="3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32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ht="15.75" customHeight="1">
      <c r="B182" s="3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32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ht="15.75" customHeight="1">
      <c r="B183" s="3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32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ht="15.75" customHeight="1">
      <c r="B184" s="3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32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ht="15.75" customHeight="1">
      <c r="B185" s="3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32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ht="15.75" customHeight="1">
      <c r="B186" s="3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32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ht="15.75" customHeight="1">
      <c r="B187" s="3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32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ht="15.75" customHeight="1">
      <c r="B188" s="3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32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ht="15.75" customHeight="1">
      <c r="B189" s="3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32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ht="15.75" customHeight="1">
      <c r="B190" s="3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32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ht="15.75" customHeight="1">
      <c r="B191" s="3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32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ht="15.75" customHeight="1">
      <c r="B192" s="3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32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ht="15.75" customHeight="1">
      <c r="B193" s="3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32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ht="15.75" customHeight="1">
      <c r="B194" s="3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32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ht="15.75" customHeight="1">
      <c r="B195" s="3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32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ht="15.75" customHeight="1">
      <c r="B196" s="3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32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ht="15.75" customHeight="1">
      <c r="B197" s="3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32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ht="15.75" customHeight="1">
      <c r="B198" s="3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32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ht="15.75" customHeight="1">
      <c r="B199" s="3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32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ht="15.75" customHeight="1">
      <c r="B200" s="3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32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ht="15.75" customHeight="1">
      <c r="B201" s="3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32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ht="15.75" customHeight="1">
      <c r="B202" s="3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32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ht="15.75" customHeight="1">
      <c r="B203" s="3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32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ht="15.75" customHeight="1">
      <c r="B204" s="3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32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ht="15.75" customHeight="1">
      <c r="B205" s="3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32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ht="15.75" customHeight="1">
      <c r="B206" s="3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32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ht="15.75" customHeight="1">
      <c r="B207" s="3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32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ht="15.75" customHeight="1">
      <c r="B208" s="3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32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ht="15.75" customHeight="1">
      <c r="B209" s="3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32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ht="15.75" customHeight="1">
      <c r="B210" s="3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32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ht="15.75" customHeight="1">
      <c r="B211" s="3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32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ht="15.75" customHeight="1">
      <c r="B212" s="3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32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ht="15.75" customHeight="1">
      <c r="B213" s="3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32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ht="15.75" customHeight="1">
      <c r="B214" s="3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32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ht="15.75" customHeight="1">
      <c r="B215" s="3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32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ht="15.75" customHeight="1">
      <c r="B216" s="3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32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ht="15.75" customHeight="1">
      <c r="B217" s="3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32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ht="15.75" customHeight="1">
      <c r="B218" s="3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32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ht="15.75" customHeight="1">
      <c r="B219" s="3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32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ht="15.75" customHeight="1">
      <c r="B220" s="3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32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ht="15.75" customHeight="1">
      <c r="B221" s="3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32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ht="15.75" customHeight="1">
      <c r="B222" s="3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32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ht="15.75" customHeight="1">
      <c r="B223" s="3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32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ht="15.75" customHeight="1">
      <c r="B224" s="3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32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ht="15.75" customHeight="1">
      <c r="B225" s="3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32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ht="15.75" customHeight="1">
      <c r="B226" s="3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32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ht="15.75" customHeight="1">
      <c r="B227" s="3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32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ht="15.75" customHeight="1">
      <c r="B228" s="3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32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ht="15.75" customHeight="1">
      <c r="B229" s="3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32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ht="15.75" customHeight="1">
      <c r="B230" s="3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32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ht="15.75" customHeight="1">
      <c r="B231" s="3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32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ht="15.75" customHeight="1">
      <c r="B232" s="3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32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ht="15.75" customHeight="1">
      <c r="B233" s="3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32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ht="15.75" customHeight="1">
      <c r="B234" s="3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32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ht="15.75" customHeight="1">
      <c r="B235" s="3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32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ht="15.75" customHeight="1">
      <c r="B236" s="3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32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ht="15.75" customHeight="1">
      <c r="B237" s="3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32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ht="15.75" customHeight="1">
      <c r="B238" s="3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32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ht="15.75" customHeight="1">
      <c r="B239" s="3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32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ht="15.75" customHeight="1">
      <c r="B240" s="3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32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ht="15.75" customHeight="1">
      <c r="B241" s="3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32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ht="15.75" customHeight="1">
      <c r="B242" s="3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32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ht="15.75" customHeight="1">
      <c r="B243" s="3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32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ht="15.75" customHeight="1">
      <c r="B244" s="3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32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ht="15.75" customHeight="1">
      <c r="B245" s="3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32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ht="15.75" customHeight="1">
      <c r="B246" s="3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32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ht="15.75" customHeight="1">
      <c r="B247" s="3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32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ht="15.75" customHeight="1">
      <c r="B248" s="3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32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ht="15.75" customHeight="1">
      <c r="B249" s="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32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ht="15.75" customHeight="1">
      <c r="B250" s="3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32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ht="15.75" customHeight="1">
      <c r="B251" s="3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32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ht="15.75" customHeight="1">
      <c r="B252" s="3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32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ht="15.75" customHeight="1">
      <c r="B253" s="3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32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ht="15.75" customHeight="1">
      <c r="B254" s="3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32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ht="15.75" customHeight="1">
      <c r="B255" s="3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32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ht="15.75" customHeight="1">
      <c r="B256" s="3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32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ht="15.75" customHeight="1">
      <c r="B257" s="3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32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ht="15.75" customHeight="1">
      <c r="B258" s="3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32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ht="15.75" customHeight="1">
      <c r="B259" s="3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32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ht="15.75" customHeight="1">
      <c r="B260" s="3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32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ht="15.75" customHeight="1">
      <c r="B261" s="3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32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ht="15.75" customHeight="1">
      <c r="B262" s="3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32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ht="15.75" customHeight="1">
      <c r="B263" s="3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32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ht="15.75" customHeight="1">
      <c r="B264" s="3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32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ht="15.75" customHeight="1">
      <c r="B265" s="3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32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ht="15.75" customHeight="1">
      <c r="B266" s="3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32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ht="15.75" customHeight="1">
      <c r="B267" s="3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32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ht="15.75" customHeight="1">
      <c r="B268" s="3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32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ht="15.75" customHeight="1">
      <c r="B269" s="3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32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ht="15.75" customHeight="1">
      <c r="B270" s="3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32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ht="15.75" customHeight="1">
      <c r="B271" s="3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32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ht="15.75" customHeight="1">
      <c r="B272" s="3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32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ht="15.75" customHeight="1">
      <c r="B273" s="3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32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ht="15.75" customHeight="1">
      <c r="B274" s="3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32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ht="15.75" customHeight="1">
      <c r="B275" s="3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32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ht="15.75" customHeight="1">
      <c r="B276" s="3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32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ht="15.75" customHeight="1">
      <c r="B277" s="3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32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ht="15.75" customHeight="1">
      <c r="B278" s="3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32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ht="15.75" customHeight="1">
      <c r="B279" s="3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32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ht="15.75" customHeight="1">
      <c r="B280" s="3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32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ht="15.75" customHeight="1">
      <c r="B281" s="3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32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ht="15.75" customHeight="1">
      <c r="B282" s="3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32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ht="15.75" customHeight="1">
      <c r="B283" s="3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32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ht="15.75" customHeight="1">
      <c r="B284" s="3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32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ht="15.75" customHeight="1">
      <c r="B285" s="3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32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ht="15.75" customHeight="1">
      <c r="B286" s="3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32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ht="15.75" customHeight="1">
      <c r="B287" s="3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32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ht="15.75" customHeight="1">
      <c r="B288" s="3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32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ht="15.75" customHeight="1">
      <c r="B289" s="3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32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ht="15.75" customHeight="1">
      <c r="B290" s="3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32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ht="15.75" customHeight="1">
      <c r="B291" s="3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32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ht="15.75" customHeight="1">
      <c r="B292" s="3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32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ht="15.75" customHeight="1">
      <c r="B293" s="3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32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ht="15.75" customHeight="1">
      <c r="B294" s="3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32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ht="15.75" customHeight="1">
      <c r="B295" s="3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32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ht="15.75" customHeight="1">
      <c r="B296" s="3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32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ht="15.75" customHeight="1">
      <c r="B297" s="3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32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ht="15.75" customHeight="1">
      <c r="B298" s="3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32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ht="15.75" customHeight="1">
      <c r="B299" s="3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32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ht="15.75" customHeight="1">
      <c r="B300" s="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32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ht="15.75" customHeight="1">
      <c r="B301" s="3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32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ht="15.75" customHeight="1">
      <c r="B302" s="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32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ht="15.75" customHeight="1">
      <c r="B303" s="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32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ht="15.75" customHeight="1">
      <c r="B304" s="3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32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ht="15.75" customHeight="1">
      <c r="B305" s="3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32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ht="15.75" customHeight="1">
      <c r="B306" s="3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32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ht="15.75" customHeight="1">
      <c r="B307" s="3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32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ht="15.75" customHeight="1">
      <c r="B308" s="3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32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ht="15.75" customHeight="1">
      <c r="B309" s="3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32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ht="15.75" customHeight="1">
      <c r="B310" s="3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32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ht="15.75" customHeight="1">
      <c r="B311" s="3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32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ht="15.75" customHeight="1">
      <c r="B312" s="3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32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ht="15.75" customHeight="1">
      <c r="B313" s="3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32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ht="15.75" customHeight="1">
      <c r="B314" s="3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32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ht="15.75" customHeight="1">
      <c r="B315" s="3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32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ht="15.75" customHeight="1">
      <c r="B316" s="3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32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ht="15.75" customHeight="1">
      <c r="B317" s="3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32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ht="15.75" customHeight="1">
      <c r="B318" s="3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32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ht="15.75" customHeight="1">
      <c r="B319" s="3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32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ht="15.75" customHeight="1">
      <c r="B320" s="3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32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ht="15.75" customHeight="1">
      <c r="B321" s="3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32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ht="15.75" customHeight="1">
      <c r="B322" s="3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32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ht="15.75" customHeight="1">
      <c r="B323" s="3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32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ht="15.75" customHeight="1">
      <c r="B324" s="3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32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ht="15.75" customHeight="1">
      <c r="B325" s="3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32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ht="15.75" customHeight="1">
      <c r="B326" s="3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32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ht="15.75" customHeight="1">
      <c r="B327" s="3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32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ht="15.75" customHeight="1">
      <c r="B328" s="3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32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ht="15.75" customHeight="1">
      <c r="B329" s="3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32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ht="15.75" customHeight="1">
      <c r="B330" s="3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32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ht="15.75" customHeight="1">
      <c r="B331" s="3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32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ht="15.75" customHeight="1">
      <c r="B332" s="3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32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ht="15.75" customHeight="1">
      <c r="B333" s="3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32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ht="15.75" customHeight="1">
      <c r="B334" s="3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32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ht="15.75" customHeight="1">
      <c r="B335" s="3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32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ht="15.75" customHeight="1">
      <c r="B336" s="3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32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ht="15.75" customHeight="1">
      <c r="B337" s="3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32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ht="15.75" customHeight="1">
      <c r="B338" s="3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32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ht="15.75" customHeight="1">
      <c r="B339" s="3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32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ht="15.75" customHeight="1">
      <c r="B340" s="3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32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ht="15.75" customHeight="1">
      <c r="B341" s="3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32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ht="15.75" customHeight="1">
      <c r="B342" s="3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32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ht="15.75" customHeight="1">
      <c r="B343" s="3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32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ht="15.75" customHeight="1">
      <c r="B344" s="3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32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ht="15.75" customHeight="1">
      <c r="B345" s="3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32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ht="15.75" customHeight="1">
      <c r="B346" s="3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32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ht="15.75" customHeight="1">
      <c r="B347" s="3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32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ht="15.75" customHeight="1">
      <c r="B348" s="3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32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ht="15.75" customHeight="1">
      <c r="B349" s="3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32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ht="15.75" customHeight="1">
      <c r="B350" s="3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32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ht="15.75" customHeight="1">
      <c r="B351" s="3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32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ht="15.75" customHeight="1">
      <c r="B352" s="3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32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ht="15.75" customHeight="1">
      <c r="B353" s="3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32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ht="15.75" customHeight="1">
      <c r="B354" s="3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32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ht="15.75" customHeight="1">
      <c r="B355" s="3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32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ht="15.75" customHeight="1">
      <c r="B356" s="3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32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ht="15.75" customHeight="1">
      <c r="B357" s="3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32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ht="15.75" customHeight="1">
      <c r="B358" s="3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32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ht="15.75" customHeight="1">
      <c r="B359" s="3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32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ht="15.75" customHeight="1">
      <c r="B360" s="3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32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ht="15.75" customHeight="1">
      <c r="B361" s="3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32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ht="15.75" customHeight="1">
      <c r="B362" s="3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32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ht="15.75" customHeight="1">
      <c r="B363" s="3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32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ht="15.75" customHeight="1">
      <c r="B364" s="3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32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ht="15.75" customHeight="1">
      <c r="B365" s="3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32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ht="15.75" customHeight="1">
      <c r="B366" s="3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32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ht="15.75" customHeight="1">
      <c r="B367" s="3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32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ht="15.75" customHeight="1">
      <c r="B368" s="3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32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ht="15.75" customHeight="1">
      <c r="B369" s="3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32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ht="15.75" customHeight="1">
      <c r="B370" s="3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32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ht="15.75" customHeight="1">
      <c r="B371" s="3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32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ht="15.75" customHeight="1">
      <c r="B372" s="3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32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ht="15.75" customHeight="1">
      <c r="B373" s="3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32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ht="15.75" customHeight="1">
      <c r="B374" s="3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32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ht="15.75" customHeight="1">
      <c r="B375" s="3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32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ht="15.75" customHeight="1">
      <c r="B376" s="3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32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ht="15.75" customHeight="1">
      <c r="B377" s="3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32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ht="15.75" customHeight="1">
      <c r="B378" s="3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32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ht="15.75" customHeight="1">
      <c r="B379" s="3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32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ht="15.75" customHeight="1">
      <c r="B380" s="3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32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ht="15.75" customHeight="1">
      <c r="B381" s="3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32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ht="15.75" customHeight="1">
      <c r="B382" s="3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32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ht="15.75" customHeight="1">
      <c r="B383" s="3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32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ht="15.75" customHeight="1">
      <c r="B384" s="3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32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ht="15.75" customHeight="1">
      <c r="B385" s="3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32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ht="15.75" customHeight="1">
      <c r="B386" s="3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32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ht="15.75" customHeight="1">
      <c r="B387" s="3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32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ht="15.75" customHeight="1">
      <c r="B388" s="3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32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ht="15.75" customHeight="1">
      <c r="B389" s="3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32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ht="15.75" customHeight="1">
      <c r="B390" s="3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32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ht="15.75" customHeight="1">
      <c r="B391" s="3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32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ht="15.75" customHeight="1">
      <c r="B392" s="3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32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ht="15.75" customHeight="1">
      <c r="B393" s="3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32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ht="15.75" customHeight="1">
      <c r="B394" s="3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32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ht="15.75" customHeight="1">
      <c r="B395" s="3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32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ht="15.75" customHeight="1">
      <c r="B396" s="3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32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ht="15.75" customHeight="1">
      <c r="B397" s="3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32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ht="15.75" customHeight="1">
      <c r="B398" s="3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32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ht="15.75" customHeight="1">
      <c r="B399" s="3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32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ht="15.75" customHeight="1">
      <c r="B400" s="3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32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ht="15.75" customHeight="1">
      <c r="B401" s="3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32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ht="15.75" customHeight="1">
      <c r="B402" s="3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32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ht="15.75" customHeight="1">
      <c r="B403" s="3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32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ht="15.75" customHeight="1">
      <c r="B404" s="3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32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ht="15.75" customHeight="1">
      <c r="B405" s="3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32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ht="15.75" customHeight="1">
      <c r="B406" s="3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32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ht="15.75" customHeight="1">
      <c r="B407" s="3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32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ht="15.75" customHeight="1">
      <c r="B408" s="3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32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ht="15.75" customHeight="1">
      <c r="B409" s="3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32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ht="15.75" customHeight="1">
      <c r="B410" s="3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32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ht="15.75" customHeight="1">
      <c r="B411" s="3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32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ht="15.75" customHeight="1">
      <c r="B412" s="3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32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ht="15.75" customHeight="1">
      <c r="B413" s="3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32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ht="15.75" customHeight="1">
      <c r="B414" s="3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32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ht="15.75" customHeight="1">
      <c r="B415" s="3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32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ht="15.75" customHeight="1">
      <c r="B416" s="3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32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ht="15.75" customHeight="1">
      <c r="B417" s="3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32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ht="15.75" customHeight="1">
      <c r="B418" s="3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32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ht="15.75" customHeight="1">
      <c r="B419" s="3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32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ht="15.75" customHeight="1">
      <c r="B420" s="3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32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ht="15.75" customHeight="1">
      <c r="B421" s="3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32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ht="15.75" customHeight="1">
      <c r="B422" s="3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32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ht="15.75" customHeight="1">
      <c r="B423" s="3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32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ht="15.75" customHeight="1">
      <c r="B424" s="3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32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ht="15.75" customHeight="1">
      <c r="B425" s="3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32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ht="15.75" customHeight="1">
      <c r="B426" s="3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32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ht="15.75" customHeight="1">
      <c r="B427" s="3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32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ht="15.75" customHeight="1">
      <c r="B428" s="3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32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ht="15.75" customHeight="1">
      <c r="B429" s="3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32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ht="15.75" customHeight="1">
      <c r="B430" s="3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32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ht="15.75" customHeight="1">
      <c r="B431" s="3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32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ht="15.75" customHeight="1">
      <c r="B432" s="3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32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ht="15.75" customHeight="1">
      <c r="B433" s="3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32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ht="15.75" customHeight="1">
      <c r="B434" s="3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32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ht="15.75" customHeight="1">
      <c r="B435" s="3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32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ht="15.75" customHeight="1">
      <c r="B436" s="3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32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ht="15.75" customHeight="1">
      <c r="B437" s="3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32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ht="15.75" customHeight="1">
      <c r="B438" s="3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32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ht="15.75" customHeight="1">
      <c r="B439" s="3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32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ht="15.75" customHeight="1">
      <c r="B440" s="3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32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ht="15.75" customHeight="1">
      <c r="B441" s="3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32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ht="15.75" customHeight="1">
      <c r="B442" s="3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32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ht="15.75" customHeight="1">
      <c r="B443" s="3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32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ht="15.75" customHeight="1">
      <c r="B444" s="3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32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ht="15.75" customHeight="1">
      <c r="B445" s="3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32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ht="15.75" customHeight="1">
      <c r="B446" s="3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32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ht="15.75" customHeight="1">
      <c r="B447" s="3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32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ht="15.75" customHeight="1">
      <c r="B448" s="3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32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ht="15.75" customHeight="1">
      <c r="B449" s="3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32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ht="15.75" customHeight="1">
      <c r="B450" s="3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32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ht="15.75" customHeight="1">
      <c r="B451" s="3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32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ht="15.75" customHeight="1">
      <c r="B452" s="3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32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ht="15.75" customHeight="1">
      <c r="B453" s="3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32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ht="15.75" customHeight="1">
      <c r="B454" s="3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32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ht="15.75" customHeight="1">
      <c r="B455" s="3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32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ht="15.75" customHeight="1">
      <c r="B456" s="3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32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ht="15.75" customHeight="1">
      <c r="B457" s="3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32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ht="15.75" customHeight="1">
      <c r="B458" s="3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32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ht="15.75" customHeight="1">
      <c r="B459" s="3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32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ht="15.75" customHeight="1">
      <c r="B460" s="3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32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ht="15.75" customHeight="1">
      <c r="B461" s="3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32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ht="15.75" customHeight="1">
      <c r="B462" s="3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32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ht="15.75" customHeight="1">
      <c r="B463" s="3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32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ht="15.75" customHeight="1">
      <c r="B464" s="3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32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ht="15.75" customHeight="1">
      <c r="B465" s="3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32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ht="15.75" customHeight="1">
      <c r="B466" s="3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32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ht="15.75" customHeight="1">
      <c r="B467" s="3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32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ht="15.75" customHeight="1">
      <c r="B468" s="3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32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ht="15.75" customHeight="1">
      <c r="B469" s="3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32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ht="15.75" customHeight="1">
      <c r="B470" s="3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32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ht="15.75" customHeight="1">
      <c r="B471" s="3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32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ht="15.75" customHeight="1">
      <c r="B472" s="3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32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ht="15.75" customHeight="1">
      <c r="B473" s="3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32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ht="15.75" customHeight="1">
      <c r="B474" s="3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32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ht="15.75" customHeight="1">
      <c r="B475" s="3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32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ht="15.75" customHeight="1">
      <c r="B476" s="3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32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ht="15.75" customHeight="1">
      <c r="B477" s="3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32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ht="15.75" customHeight="1">
      <c r="B478" s="3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32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ht="15.75" customHeight="1">
      <c r="B479" s="3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32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ht="15.75" customHeight="1">
      <c r="B480" s="3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32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ht="15.75" customHeight="1">
      <c r="B481" s="3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32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ht="15.75" customHeight="1">
      <c r="B482" s="3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32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ht="15.75" customHeight="1">
      <c r="B483" s="3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32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ht="15.75" customHeight="1">
      <c r="B484" s="3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32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ht="15.75" customHeight="1">
      <c r="B485" s="3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32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ht="15.75" customHeight="1">
      <c r="B486" s="3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32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ht="15.75" customHeight="1">
      <c r="B487" s="3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32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ht="15.75" customHeight="1">
      <c r="B488" s="3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32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ht="15.75" customHeight="1">
      <c r="B489" s="3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32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ht="15.75" customHeight="1">
      <c r="B490" s="3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32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ht="15.75" customHeight="1">
      <c r="B491" s="3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32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ht="15.75" customHeight="1">
      <c r="B492" s="3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32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ht="15.75" customHeight="1">
      <c r="B493" s="3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32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ht="15.75" customHeight="1">
      <c r="B494" s="3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32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ht="15.75" customHeight="1">
      <c r="B495" s="3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32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ht="15.75" customHeight="1">
      <c r="B496" s="3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32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ht="15.75" customHeight="1">
      <c r="B497" s="3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32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ht="15.75" customHeight="1">
      <c r="B498" s="3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32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ht="15.75" customHeight="1">
      <c r="B499" s="3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32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ht="15.75" customHeight="1">
      <c r="B500" s="3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32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ht="15.75" customHeight="1">
      <c r="B501" s="3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32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ht="15.75" customHeight="1">
      <c r="B502" s="3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32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ht="15.75" customHeight="1">
      <c r="B503" s="3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32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ht="15.75" customHeight="1">
      <c r="B504" s="3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32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ht="15.75" customHeight="1">
      <c r="B505" s="3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32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ht="15.75" customHeight="1">
      <c r="B506" s="3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32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ht="15.75" customHeight="1">
      <c r="B507" s="3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32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ht="15.75" customHeight="1">
      <c r="B508" s="3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32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ht="15.75" customHeight="1">
      <c r="B509" s="3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32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ht="15.75" customHeight="1">
      <c r="B510" s="3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32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ht="15.75" customHeight="1">
      <c r="B511" s="3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32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ht="15.75" customHeight="1">
      <c r="B512" s="3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32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ht="15.75" customHeight="1">
      <c r="B513" s="3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32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ht="15.75" customHeight="1">
      <c r="B514" s="3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32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ht="15.75" customHeight="1">
      <c r="B515" s="3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32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ht="15.75" customHeight="1">
      <c r="B516" s="3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32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ht="15.75" customHeight="1">
      <c r="B517" s="3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32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ht="15.75" customHeight="1">
      <c r="B518" s="3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32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ht="15.75" customHeight="1">
      <c r="B519" s="3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32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ht="15.75" customHeight="1">
      <c r="B520" s="3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32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ht="15.75" customHeight="1">
      <c r="B521" s="3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32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ht="15.75" customHeight="1">
      <c r="B522" s="3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32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ht="15.75" customHeight="1">
      <c r="B523" s="3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32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ht="15.75" customHeight="1">
      <c r="B524" s="3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32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ht="15.75" customHeight="1">
      <c r="B525" s="3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32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ht="15.75" customHeight="1">
      <c r="B526" s="3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32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ht="15.75" customHeight="1">
      <c r="B527" s="3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32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ht="15.75" customHeight="1">
      <c r="B528" s="3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32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ht="15.75" customHeight="1">
      <c r="B529" s="3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32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ht="15.75" customHeight="1">
      <c r="B530" s="3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32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ht="15.75" customHeight="1">
      <c r="B531" s="3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32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ht="15.75" customHeight="1">
      <c r="B532" s="3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32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ht="15.75" customHeight="1">
      <c r="B533" s="3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32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ht="15.75" customHeight="1">
      <c r="B534" s="3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32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ht="15.75" customHeight="1">
      <c r="B535" s="3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32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ht="15.75" customHeight="1">
      <c r="B536" s="3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32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ht="15.75" customHeight="1">
      <c r="B537" s="3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32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ht="15.75" customHeight="1">
      <c r="B538" s="3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32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ht="15.75" customHeight="1">
      <c r="B539" s="3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32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ht="15.75" customHeight="1">
      <c r="B540" s="3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32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ht="15.75" customHeight="1">
      <c r="B541" s="3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32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ht="15.75" customHeight="1">
      <c r="B542" s="3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32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ht="15.75" customHeight="1">
      <c r="B543" s="3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32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ht="15.75" customHeight="1">
      <c r="B544" s="3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32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ht="15.75" customHeight="1">
      <c r="B545" s="3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32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ht="15.75" customHeight="1">
      <c r="B546" s="3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32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ht="15.75" customHeight="1">
      <c r="B547" s="3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32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ht="15.75" customHeight="1">
      <c r="B548" s="3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32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ht="15.75" customHeight="1">
      <c r="B549" s="3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32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ht="15.75" customHeight="1">
      <c r="B550" s="3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32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ht="15.75" customHeight="1">
      <c r="B551" s="3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32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ht="15.75" customHeight="1">
      <c r="B552" s="3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32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ht="15.75" customHeight="1">
      <c r="B553" s="3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32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ht="15.75" customHeight="1">
      <c r="B554" s="3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32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ht="15.75" customHeight="1">
      <c r="B555" s="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32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ht="15.75" customHeight="1">
      <c r="B556" s="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32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ht="15.75" customHeight="1">
      <c r="B557" s="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32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ht="15.75" customHeight="1">
      <c r="B558" s="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32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ht="15.75" customHeight="1">
      <c r="B559" s="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32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ht="15.75" customHeight="1">
      <c r="B560" s="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32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ht="15.75" customHeight="1">
      <c r="B561" s="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32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ht="15.75" customHeight="1">
      <c r="B562" s="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32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ht="15.75" customHeight="1">
      <c r="B563" s="3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32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ht="15.75" customHeight="1">
      <c r="B564" s="3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32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ht="15.75" customHeight="1">
      <c r="B565" s="3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32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ht="15.75" customHeight="1">
      <c r="B566" s="3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32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ht="15.75" customHeight="1">
      <c r="B567" s="3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32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ht="15.75" customHeight="1">
      <c r="B568" s="3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32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ht="15.75" customHeight="1">
      <c r="B569" s="3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32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ht="15.75" customHeight="1">
      <c r="B570" s="3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32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ht="15.75" customHeight="1">
      <c r="B571" s="3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32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ht="15.75" customHeight="1">
      <c r="B572" s="3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32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ht="15.75" customHeight="1">
      <c r="B573" s="3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32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ht="15.75" customHeight="1">
      <c r="B574" s="3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32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ht="15.75" customHeight="1">
      <c r="B575" s="3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32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ht="15.75" customHeight="1">
      <c r="B576" s="3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32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ht="15.75" customHeight="1">
      <c r="B577" s="3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32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ht="15.75" customHeight="1">
      <c r="B578" s="3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32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ht="15.75" customHeight="1">
      <c r="B579" s="3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32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ht="15.75" customHeight="1">
      <c r="B580" s="3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32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ht="15.75" customHeight="1">
      <c r="B581" s="3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32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ht="15.75" customHeight="1">
      <c r="B582" s="3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32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ht="15.75" customHeight="1">
      <c r="B583" s="3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32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ht="15.75" customHeight="1">
      <c r="B584" s="3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32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ht="15.75" customHeight="1">
      <c r="B585" s="3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32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ht="15.75" customHeight="1">
      <c r="B586" s="3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32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ht="15.75" customHeight="1">
      <c r="B587" s="3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32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ht="15.75" customHeight="1">
      <c r="B588" s="3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32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ht="15.75" customHeight="1">
      <c r="B589" s="3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32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ht="15.75" customHeight="1">
      <c r="B590" s="3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32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ht="15.75" customHeight="1">
      <c r="B591" s="3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32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ht="15.75" customHeight="1">
      <c r="B592" s="3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32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ht="15.75" customHeight="1">
      <c r="B593" s="3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32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ht="15.75" customHeight="1">
      <c r="B594" s="3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32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ht="15.75" customHeight="1">
      <c r="B595" s="3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32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ht="15.75" customHeight="1">
      <c r="B596" s="3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32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ht="15.75" customHeight="1">
      <c r="B597" s="3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32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ht="15.75" customHeight="1">
      <c r="B598" s="3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32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ht="15.75" customHeight="1">
      <c r="B599" s="3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32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ht="15.75" customHeight="1">
      <c r="B600" s="3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32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ht="15.75" customHeight="1">
      <c r="B601" s="3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32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ht="15.75" customHeight="1">
      <c r="B602" s="3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32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ht="15.75" customHeight="1">
      <c r="B603" s="3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32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ht="15.75" customHeight="1">
      <c r="B604" s="3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32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ht="15.75" customHeight="1">
      <c r="B605" s="3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32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ht="15.75" customHeight="1">
      <c r="B606" s="3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32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ht="15.75" customHeight="1">
      <c r="B607" s="3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32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ht="15.75" customHeight="1">
      <c r="B608" s="3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32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ht="15.75" customHeight="1">
      <c r="B609" s="3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32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ht="15.75" customHeight="1">
      <c r="B610" s="3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32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ht="15.75" customHeight="1">
      <c r="B611" s="3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32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ht="15.75" customHeight="1">
      <c r="B612" s="3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32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ht="15.75" customHeight="1">
      <c r="B613" s="3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32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ht="15.75" customHeight="1">
      <c r="B614" s="3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32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ht="15.75" customHeight="1">
      <c r="B615" s="3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32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ht="15.75" customHeight="1">
      <c r="B616" s="3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32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ht="15.75" customHeight="1">
      <c r="B617" s="3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32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ht="15.75" customHeight="1">
      <c r="B618" s="3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32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ht="15.75" customHeight="1">
      <c r="B619" s="3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32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ht="15.75" customHeight="1">
      <c r="B620" s="3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32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ht="15.75" customHeight="1">
      <c r="B621" s="3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32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ht="15.75" customHeight="1">
      <c r="B622" s="3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32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ht="15.75" customHeight="1">
      <c r="B623" s="3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32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ht="15.75" customHeight="1">
      <c r="B624" s="3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32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ht="15.75" customHeight="1">
      <c r="B625" s="3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32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ht="15.75" customHeight="1">
      <c r="B626" s="3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32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ht="15.75" customHeight="1">
      <c r="B627" s="3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32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ht="15.75" customHeight="1">
      <c r="B628" s="3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32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ht="15.75" customHeight="1">
      <c r="B629" s="3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32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ht="15.75" customHeight="1">
      <c r="B630" s="3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32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ht="15.75" customHeight="1">
      <c r="B631" s="3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32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ht="15.75" customHeight="1">
      <c r="B632" s="3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32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ht="15.75" customHeight="1">
      <c r="B633" s="3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32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ht="15.75" customHeight="1">
      <c r="B634" s="3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32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ht="15.75" customHeight="1">
      <c r="B635" s="3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32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ht="15.75" customHeight="1">
      <c r="B636" s="3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32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ht="15.75" customHeight="1">
      <c r="B637" s="3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32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ht="15.75" customHeight="1">
      <c r="B638" s="3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32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ht="15.75" customHeight="1">
      <c r="B639" s="3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32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ht="15.75" customHeight="1">
      <c r="B640" s="3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32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ht="15.75" customHeight="1">
      <c r="B641" s="3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32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ht="15.75" customHeight="1">
      <c r="B642" s="3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32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ht="15.75" customHeight="1">
      <c r="B643" s="3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32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ht="15.75" customHeight="1">
      <c r="B644" s="3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32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ht="15.75" customHeight="1">
      <c r="B645" s="3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32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ht="15.75" customHeight="1">
      <c r="B646" s="3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32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ht="15.75" customHeight="1">
      <c r="B647" s="3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32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ht="15.75" customHeight="1">
      <c r="B648" s="3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32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ht="15.75" customHeight="1">
      <c r="B649" s="3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32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ht="15.75" customHeight="1">
      <c r="B650" s="3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32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ht="15.75" customHeight="1">
      <c r="B651" s="3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32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ht="15.75" customHeight="1">
      <c r="B652" s="3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32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ht="15.75" customHeight="1">
      <c r="B653" s="3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32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ht="15.75" customHeight="1">
      <c r="B654" s="3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32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ht="15.75" customHeight="1">
      <c r="B655" s="3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32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ht="15.75" customHeight="1">
      <c r="B656" s="3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32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ht="15.75" customHeight="1">
      <c r="B657" s="3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32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ht="15.75" customHeight="1">
      <c r="B658" s="3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32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ht="15.75" customHeight="1">
      <c r="B659" s="3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32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ht="15.75" customHeight="1">
      <c r="B660" s="3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32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ht="15.75" customHeight="1">
      <c r="B661" s="3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32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ht="15.75" customHeight="1">
      <c r="B662" s="3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32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ht="15.75" customHeight="1">
      <c r="B663" s="3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32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ht="15.75" customHeight="1">
      <c r="B664" s="3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32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ht="15.75" customHeight="1">
      <c r="B665" s="3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32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ht="15.75" customHeight="1">
      <c r="B666" s="3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32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ht="15.75" customHeight="1">
      <c r="B667" s="3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32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ht="15.75" customHeight="1">
      <c r="B668" s="3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32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ht="15.75" customHeight="1">
      <c r="B669" s="3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32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ht="15.75" customHeight="1">
      <c r="B670" s="3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32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ht="15.75" customHeight="1">
      <c r="B671" s="3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32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ht="15.75" customHeight="1">
      <c r="B672" s="3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32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ht="15.75" customHeight="1">
      <c r="B673" s="3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32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ht="15.75" customHeight="1">
      <c r="B674" s="3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32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ht="15.75" customHeight="1">
      <c r="B675" s="3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32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ht="15.75" customHeight="1">
      <c r="B676" s="3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32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ht="15.75" customHeight="1">
      <c r="B677" s="3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32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ht="15.75" customHeight="1">
      <c r="B678" s="3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32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ht="15.75" customHeight="1">
      <c r="B679" s="3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32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ht="15.75" customHeight="1">
      <c r="B680" s="3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32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ht="15.75" customHeight="1">
      <c r="B681" s="3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32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ht="15.75" customHeight="1">
      <c r="B682" s="3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32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ht="15.75" customHeight="1">
      <c r="B683" s="3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32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ht="15.75" customHeight="1">
      <c r="B684" s="3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32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ht="15.75" customHeight="1">
      <c r="B685" s="3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32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ht="15.75" customHeight="1">
      <c r="B686" s="3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32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ht="15.75" customHeight="1">
      <c r="B687" s="3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32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ht="15.75" customHeight="1">
      <c r="B688" s="3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32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ht="15.75" customHeight="1">
      <c r="B689" s="3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32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ht="15.75" customHeight="1">
      <c r="B690" s="3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32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ht="15.75" customHeight="1">
      <c r="B691" s="3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32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ht="15.75" customHeight="1">
      <c r="B692" s="3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32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ht="15.75" customHeight="1">
      <c r="B693" s="3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32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ht="15.75" customHeight="1">
      <c r="B694" s="3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32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ht="15.75" customHeight="1">
      <c r="B695" s="3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32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ht="15.75" customHeight="1">
      <c r="B696" s="3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32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ht="15.75" customHeight="1">
      <c r="B697" s="3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32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ht="15.75" customHeight="1">
      <c r="B698" s="3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32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ht="15.75" customHeight="1">
      <c r="B699" s="3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32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ht="15.75" customHeight="1">
      <c r="B700" s="3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32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ht="15.75" customHeight="1">
      <c r="B701" s="3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32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ht="15.75" customHeight="1">
      <c r="B702" s="3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32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ht="15.75" customHeight="1">
      <c r="B703" s="3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32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ht="15.75" customHeight="1">
      <c r="B704" s="3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32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ht="15.75" customHeight="1">
      <c r="B705" s="3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32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ht="15.75" customHeight="1">
      <c r="B706" s="3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32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ht="15.75" customHeight="1">
      <c r="B707" s="3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32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ht="15.75" customHeight="1">
      <c r="B708" s="3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32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ht="15.75" customHeight="1">
      <c r="B709" s="3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32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ht="15.75" customHeight="1">
      <c r="B710" s="3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32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ht="15.75" customHeight="1">
      <c r="B711" s="3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32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ht="15.75" customHeight="1">
      <c r="B712" s="3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32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ht="15.75" customHeight="1">
      <c r="B713" s="3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32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ht="15.75" customHeight="1">
      <c r="B714" s="3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32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ht="15.75" customHeight="1">
      <c r="B715" s="3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32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ht="15.75" customHeight="1">
      <c r="B716" s="3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32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ht="15.75" customHeight="1">
      <c r="B717" s="3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32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ht="15.75" customHeight="1">
      <c r="B718" s="3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32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ht="15.75" customHeight="1">
      <c r="B719" s="3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32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ht="15.75" customHeight="1">
      <c r="B720" s="3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32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ht="15.75" customHeight="1">
      <c r="B721" s="3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32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ht="15.75" customHeight="1">
      <c r="B722" s="3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32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ht="15.75" customHeight="1">
      <c r="B723" s="3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32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ht="15.75" customHeight="1">
      <c r="B724" s="3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32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ht="15.75" customHeight="1">
      <c r="B725" s="3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32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ht="15.75" customHeight="1">
      <c r="B726" s="3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32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ht="15.75" customHeight="1">
      <c r="B727" s="3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32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ht="15.75" customHeight="1">
      <c r="B728" s="3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32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ht="15.75" customHeight="1">
      <c r="B729" s="3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32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ht="15.75" customHeight="1">
      <c r="B730" s="3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32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ht="15.75" customHeight="1">
      <c r="B731" s="3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32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ht="15.75" customHeight="1">
      <c r="B732" s="3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32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ht="15.75" customHeight="1">
      <c r="B733" s="3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32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ht="15.75" customHeight="1">
      <c r="B734" s="3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32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ht="15.75" customHeight="1">
      <c r="B735" s="3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32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ht="15.75" customHeight="1">
      <c r="B736" s="3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32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ht="15.75" customHeight="1">
      <c r="B737" s="3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32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ht="15.75" customHeight="1">
      <c r="B738" s="3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32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ht="15.75" customHeight="1">
      <c r="B739" s="3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32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ht="15.75" customHeight="1">
      <c r="B740" s="3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32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ht="15.75" customHeight="1">
      <c r="B741" s="3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32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ht="15.75" customHeight="1">
      <c r="B742" s="3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32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ht="15.75" customHeight="1">
      <c r="B743" s="3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32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ht="15.75" customHeight="1">
      <c r="B744" s="3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32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ht="15.75" customHeight="1">
      <c r="B745" s="3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32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ht="15.75" customHeight="1">
      <c r="B746" s="3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32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ht="15.75" customHeight="1">
      <c r="B747" s="3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32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ht="15.75" customHeight="1">
      <c r="B748" s="3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32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ht="15.75" customHeight="1">
      <c r="B749" s="3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32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ht="15.75" customHeight="1">
      <c r="B750" s="3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32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ht="15.75" customHeight="1">
      <c r="B751" s="3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32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ht="15.75" customHeight="1">
      <c r="B752" s="3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32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ht="15.75" customHeight="1">
      <c r="B753" s="3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32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ht="15.75" customHeight="1">
      <c r="B754" s="3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32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ht="15.75" customHeight="1">
      <c r="B755" s="3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32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ht="15.75" customHeight="1">
      <c r="B756" s="3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32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ht="15.75" customHeight="1">
      <c r="B757" s="3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32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ht="15.75" customHeight="1">
      <c r="B758" s="3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32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ht="15.75" customHeight="1">
      <c r="B759" s="3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32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ht="15.75" customHeight="1">
      <c r="B760" s="3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32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ht="15.75" customHeight="1">
      <c r="B761" s="3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32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ht="15.75" customHeight="1">
      <c r="B762" s="3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32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ht="15.75" customHeight="1">
      <c r="B763" s="3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32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ht="15.75" customHeight="1">
      <c r="B764" s="3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32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ht="15.75" customHeight="1">
      <c r="B765" s="3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32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ht="15.75" customHeight="1">
      <c r="B766" s="3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32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ht="15.75" customHeight="1">
      <c r="B767" s="3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32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ht="15.75" customHeight="1">
      <c r="B768" s="3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32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ht="15.75" customHeight="1">
      <c r="B769" s="3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32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ht="15.75" customHeight="1">
      <c r="B770" s="3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32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ht="15.75" customHeight="1">
      <c r="B771" s="3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32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ht="15.75" customHeight="1">
      <c r="B772" s="3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32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ht="15.75" customHeight="1">
      <c r="B773" s="3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32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ht="15.75" customHeight="1">
      <c r="B774" s="3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32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ht="15.75" customHeight="1">
      <c r="B775" s="3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32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ht="15.75" customHeight="1">
      <c r="B776" s="3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32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ht="15.75" customHeight="1">
      <c r="B777" s="3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32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ht="15.75" customHeight="1">
      <c r="B778" s="3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32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ht="15.75" customHeight="1">
      <c r="B779" s="3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32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ht="15.75" customHeight="1">
      <c r="B780" s="3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32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ht="15.75" customHeight="1">
      <c r="B781" s="3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32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ht="15.75" customHeight="1">
      <c r="B782" s="3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32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ht="15.75" customHeight="1">
      <c r="B783" s="3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32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ht="15.75" customHeight="1">
      <c r="B784" s="3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32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ht="15.75" customHeight="1">
      <c r="B785" s="3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32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ht="15.75" customHeight="1">
      <c r="B786" s="3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32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ht="15.75" customHeight="1">
      <c r="B787" s="3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32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ht="15.75" customHeight="1">
      <c r="B788" s="3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32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ht="15.75" customHeight="1">
      <c r="B789" s="3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32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ht="15.75" customHeight="1">
      <c r="B790" s="3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32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ht="15.75" customHeight="1">
      <c r="B791" s="3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32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ht="15.75" customHeight="1">
      <c r="B792" s="3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32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ht="15.75" customHeight="1">
      <c r="B793" s="3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32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ht="15.75" customHeight="1">
      <c r="B794" s="3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32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ht="15.75" customHeight="1">
      <c r="B795" s="3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32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ht="15.75" customHeight="1">
      <c r="B796" s="3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32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ht="15.75" customHeight="1">
      <c r="B797" s="3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32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ht="15.75" customHeight="1">
      <c r="B798" s="3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32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ht="15.75" customHeight="1">
      <c r="B799" s="3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32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ht="15.75" customHeight="1">
      <c r="B800" s="3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32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ht="15.75" customHeight="1">
      <c r="B801" s="3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32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ht="15.75" customHeight="1">
      <c r="B802" s="3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32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ht="15.75" customHeight="1">
      <c r="B803" s="3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32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ht="15.75" customHeight="1">
      <c r="B804" s="3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32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ht="15.75" customHeight="1">
      <c r="B805" s="3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32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ht="15.75" customHeight="1">
      <c r="B806" s="3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32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ht="15.75" customHeight="1">
      <c r="B807" s="3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32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ht="15.75" customHeight="1">
      <c r="B808" s="3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32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ht="15.75" customHeight="1">
      <c r="B809" s="3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32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ht="15.75" customHeight="1">
      <c r="B810" s="3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32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ht="15.75" customHeight="1">
      <c r="B811" s="3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32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ht="15.75" customHeight="1">
      <c r="B812" s="3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32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ht="15.75" customHeight="1">
      <c r="B813" s="3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32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ht="15.75" customHeight="1">
      <c r="B814" s="3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32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ht="15.75" customHeight="1">
      <c r="B815" s="3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32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ht="15.75" customHeight="1">
      <c r="B816" s="3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32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ht="15.75" customHeight="1">
      <c r="B817" s="3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32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ht="15.75" customHeight="1">
      <c r="B818" s="3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32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ht="15.75" customHeight="1">
      <c r="B819" s="3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32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ht="15.75" customHeight="1">
      <c r="B820" s="3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32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ht="15.75" customHeight="1">
      <c r="B821" s="3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32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ht="15.75" customHeight="1">
      <c r="B822" s="3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32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ht="15.75" customHeight="1">
      <c r="B823" s="3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32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ht="15.75" customHeight="1">
      <c r="B824" s="3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32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ht="15.75" customHeight="1">
      <c r="B825" s="3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32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ht="15.75" customHeight="1">
      <c r="B826" s="3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32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ht="15.75" customHeight="1">
      <c r="B827" s="3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32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ht="15.75" customHeight="1">
      <c r="B828" s="3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32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ht="15.75" customHeight="1">
      <c r="B829" s="3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32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ht="15.75" customHeight="1">
      <c r="B830" s="3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32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ht="15.75" customHeight="1">
      <c r="B831" s="3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32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ht="15.75" customHeight="1">
      <c r="B832" s="3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32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ht="15.75" customHeight="1">
      <c r="B833" s="3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32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ht="15.75" customHeight="1">
      <c r="B834" s="3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32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ht="15.75" customHeight="1">
      <c r="B835" s="3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32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ht="15.75" customHeight="1">
      <c r="B836" s="3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32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ht="15.75" customHeight="1">
      <c r="B837" s="3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32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ht="15.75" customHeight="1">
      <c r="B838" s="3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32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ht="15.75" customHeight="1">
      <c r="B839" s="3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32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ht="15.75" customHeight="1">
      <c r="B840" s="3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32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ht="15.75" customHeight="1">
      <c r="B841" s="3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32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ht="15.75" customHeight="1">
      <c r="B842" s="3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32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ht="15.75" customHeight="1">
      <c r="B843" s="3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32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ht="15.75" customHeight="1">
      <c r="B844" s="3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32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ht="15.75" customHeight="1">
      <c r="B845" s="3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32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ht="15.75" customHeight="1">
      <c r="B846" s="3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32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ht="15.75" customHeight="1">
      <c r="B847" s="3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32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ht="15.75" customHeight="1">
      <c r="B848" s="3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32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ht="15.75" customHeight="1">
      <c r="B849" s="3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32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ht="15.75" customHeight="1">
      <c r="B850" s="3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32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ht="15.75" customHeight="1">
      <c r="B851" s="3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32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ht="15.75" customHeight="1">
      <c r="B852" s="3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32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ht="15.75" customHeight="1">
      <c r="B853" s="3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32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ht="15.75" customHeight="1">
      <c r="B854" s="3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32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ht="15.75" customHeight="1">
      <c r="B855" s="3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32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ht="15.75" customHeight="1">
      <c r="B856" s="3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32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ht="15.75" customHeight="1">
      <c r="B857" s="3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32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ht="15.75" customHeight="1">
      <c r="B858" s="3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32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ht="15.75" customHeight="1">
      <c r="B859" s="3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32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ht="15.75" customHeight="1">
      <c r="B860" s="3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32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ht="15.75" customHeight="1">
      <c r="B861" s="3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32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ht="15.75" customHeight="1">
      <c r="B862" s="3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32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ht="15.75" customHeight="1">
      <c r="B863" s="3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32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ht="15.75" customHeight="1">
      <c r="B864" s="3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32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ht="15.75" customHeight="1">
      <c r="B865" s="3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32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ht="15.75" customHeight="1">
      <c r="B866" s="3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32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ht="15.75" customHeight="1">
      <c r="B867" s="3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32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ht="15.75" customHeight="1">
      <c r="B868" s="3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32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ht="15.75" customHeight="1">
      <c r="B869" s="3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32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ht="15.75" customHeight="1">
      <c r="B870" s="3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32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ht="15.75" customHeight="1">
      <c r="B871" s="3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32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ht="15.75" customHeight="1">
      <c r="B872" s="3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32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ht="15.75" customHeight="1">
      <c r="B873" s="3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32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ht="15.75" customHeight="1">
      <c r="B874" s="3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32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ht="15.75" customHeight="1">
      <c r="B875" s="3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32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ht="15.75" customHeight="1">
      <c r="B876" s="3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32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ht="15.75" customHeight="1">
      <c r="B877" s="3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32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ht="15.75" customHeight="1">
      <c r="B878" s="3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32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ht="15.75" customHeight="1">
      <c r="B879" s="3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32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ht="15.75" customHeight="1">
      <c r="B880" s="3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32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ht="15.75" customHeight="1">
      <c r="B881" s="3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32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ht="15.75" customHeight="1">
      <c r="B882" s="3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32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ht="15.75" customHeight="1">
      <c r="B883" s="3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32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ht="15.75" customHeight="1">
      <c r="B884" s="3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32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ht="15.75" customHeight="1">
      <c r="B885" s="3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32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ht="15.75" customHeight="1">
      <c r="B886" s="3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32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ht="15.75" customHeight="1">
      <c r="B887" s="3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32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ht="15.75" customHeight="1">
      <c r="B888" s="3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32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ht="15.75" customHeight="1">
      <c r="B889" s="3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32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ht="15.75" customHeight="1">
      <c r="B890" s="3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32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ht="15.75" customHeight="1">
      <c r="B891" s="3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32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ht="15.75" customHeight="1">
      <c r="B892" s="3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32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ht="15.75" customHeight="1">
      <c r="B893" s="3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32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ht="15.75" customHeight="1">
      <c r="B894" s="3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32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ht="15.75" customHeight="1">
      <c r="B895" s="3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32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ht="15.75" customHeight="1">
      <c r="B896" s="3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32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ht="15.75" customHeight="1">
      <c r="B897" s="3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32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ht="15.75" customHeight="1">
      <c r="B898" s="3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32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ht="15.75" customHeight="1">
      <c r="B899" s="3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32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ht="15.75" customHeight="1">
      <c r="B900" s="3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32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ht="15.75" customHeight="1">
      <c r="B901" s="3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32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ht="15.75" customHeight="1">
      <c r="B902" s="3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32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ht="15.75" customHeight="1">
      <c r="B903" s="3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32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ht="15.75" customHeight="1">
      <c r="B904" s="3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32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ht="15.75" customHeight="1">
      <c r="B905" s="3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32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ht="15.75" customHeight="1">
      <c r="B906" s="3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32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ht="15.75" customHeight="1">
      <c r="B907" s="3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32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ht="15.75" customHeight="1">
      <c r="B908" s="3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32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ht="15.75" customHeight="1">
      <c r="B909" s="3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32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ht="15.75" customHeight="1">
      <c r="B910" s="3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32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ht="15.75" customHeight="1">
      <c r="B911" s="3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32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ht="15.75" customHeight="1">
      <c r="B912" s="3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32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ht="15.75" customHeight="1">
      <c r="B913" s="3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32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ht="15.75" customHeight="1">
      <c r="B914" s="3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32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ht="15.75" customHeight="1">
      <c r="B915" s="3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32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ht="15.75" customHeight="1">
      <c r="B916" s="3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32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ht="15.75" customHeight="1">
      <c r="B917" s="3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32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ht="15.75" customHeight="1">
      <c r="B918" s="3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32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ht="15.75" customHeight="1">
      <c r="B919" s="3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32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ht="15.75" customHeight="1">
      <c r="B920" s="3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32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ht="15.75" customHeight="1">
      <c r="B921" s="3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32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ht="15.75" customHeight="1">
      <c r="B922" s="3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32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ht="15.75" customHeight="1">
      <c r="B923" s="3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32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ht="15.75" customHeight="1">
      <c r="B924" s="3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32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ht="15.75" customHeight="1">
      <c r="B925" s="3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32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ht="15.75" customHeight="1">
      <c r="B926" s="3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32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ht="15.75" customHeight="1">
      <c r="B927" s="3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32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ht="15.75" customHeight="1">
      <c r="B928" s="3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32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ht="15.75" customHeight="1">
      <c r="B929" s="3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32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ht="15.75" customHeight="1">
      <c r="B930" s="3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32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ht="15.75" customHeight="1">
      <c r="B931" s="3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32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ht="15.75" customHeight="1">
      <c r="B932" s="3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32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ht="15.75" customHeight="1">
      <c r="B933" s="3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32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ht="15.75" customHeight="1">
      <c r="B934" s="3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32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ht="15.75" customHeight="1">
      <c r="B935" s="3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32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ht="15.75" customHeight="1">
      <c r="B936" s="3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32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ht="15.75" customHeight="1">
      <c r="B937" s="3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32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ht="15.75" customHeight="1">
      <c r="B938" s="3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32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ht="15.75" customHeight="1">
      <c r="B939" s="3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32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ht="15.75" customHeight="1">
      <c r="B940" s="3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32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ht="15.75" customHeight="1">
      <c r="B941" s="3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32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ht="15.75" customHeight="1">
      <c r="B942" s="3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32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ht="15.75" customHeight="1">
      <c r="B943" s="3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32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ht="15.75" customHeight="1">
      <c r="B944" s="3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32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ht="15.75" customHeight="1">
      <c r="B945" s="3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32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ht="15.75" customHeight="1">
      <c r="B946" s="3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32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ht="15.75" customHeight="1">
      <c r="B947" s="3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32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ht="15.75" customHeight="1">
      <c r="B948" s="3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32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ht="15.75" customHeight="1">
      <c r="B949" s="3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32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ht="15.75" customHeight="1">
      <c r="B950" s="3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32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ht="15.75" customHeight="1">
      <c r="B951" s="3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32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ht="15.75" customHeight="1">
      <c r="B952" s="3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32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ht="15.75" customHeight="1">
      <c r="B953" s="3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32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ht="15.75" customHeight="1">
      <c r="B954" s="3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32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ht="15.75" customHeight="1">
      <c r="B955" s="3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32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ht="15.75" customHeight="1">
      <c r="B956" s="3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32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ht="15.75" customHeight="1">
      <c r="B957" s="3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32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ht="15.75" customHeight="1">
      <c r="B958" s="3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32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ht="15.75" customHeight="1">
      <c r="B959" s="3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32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ht="15.75" customHeight="1">
      <c r="B960" s="3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32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ht="15.75" customHeight="1">
      <c r="B961" s="3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32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ht="15.75" customHeight="1">
      <c r="B962" s="3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32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ht="15.75" customHeight="1">
      <c r="B963" s="3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32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ht="15.75" customHeight="1">
      <c r="B964" s="3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32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ht="15.75" customHeight="1">
      <c r="B965" s="3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32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ht="15.75" customHeight="1">
      <c r="B966" s="3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32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ht="15.75" customHeight="1">
      <c r="B967" s="3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32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ht="15.75" customHeight="1">
      <c r="B968" s="3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32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ht="15.75" customHeight="1">
      <c r="B969" s="3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32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ht="15.75" customHeight="1">
      <c r="B970" s="3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32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ht="15.75" customHeight="1">
      <c r="B971" s="3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32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ht="15.75" customHeight="1">
      <c r="B972" s="3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32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ht="15.75" customHeight="1">
      <c r="B973" s="3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32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ht="15.75" customHeight="1">
      <c r="B974" s="3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32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ht="15.75" customHeight="1">
      <c r="B975" s="3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32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ht="15.75" customHeight="1">
      <c r="B976" s="3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32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ht="15.75" customHeight="1">
      <c r="B977" s="3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32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ht="15.75" customHeight="1">
      <c r="B978" s="3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32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ht="15.75" customHeight="1">
      <c r="B979" s="3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32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ht="15.75" customHeight="1">
      <c r="B980" s="3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32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ht="15.75" customHeight="1">
      <c r="B981" s="3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32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ht="15.75" customHeight="1">
      <c r="B982" s="3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32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ht="15.75" customHeight="1">
      <c r="B983" s="3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32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ht="15.75" customHeight="1">
      <c r="B984" s="3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32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ht="15.75" customHeight="1">
      <c r="B985" s="3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32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ht="15.75" customHeight="1">
      <c r="B986" s="3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32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ht="15.75" customHeight="1">
      <c r="B987" s="3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32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ht="15.75" customHeight="1">
      <c r="B988" s="3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32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ht="15.75" customHeight="1">
      <c r="B989" s="3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32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ht="15.75" customHeight="1">
      <c r="B990" s="3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32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ht="15.75" customHeight="1">
      <c r="B991" s="3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32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ht="15.75" customHeight="1">
      <c r="B992" s="3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32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ht="15.75" customHeight="1">
      <c r="B993" s="3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32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ht="15.75" customHeight="1">
      <c r="B994" s="3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32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ht="15.75" customHeight="1">
      <c r="B995" s="3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32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ht="15.75" customHeight="1">
      <c r="B996" s="3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32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ht="15.75" customHeight="1">
      <c r="B997" s="3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32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ht="15.75" customHeight="1">
      <c r="B998" s="3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32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ht="15.75" customHeight="1">
      <c r="B999" s="3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32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ht="15.75" customHeight="1">
      <c r="B1000" s="3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32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4.44"/>
    <col customWidth="1" min="2" max="2" width="29.0"/>
    <col customWidth="1" min="3" max="3" width="24.56"/>
  </cols>
  <sheetData>
    <row r="1">
      <c r="B1" s="2"/>
      <c r="C1" s="2"/>
      <c r="D1" s="2"/>
    </row>
    <row r="2">
      <c r="B2" s="12" t="s">
        <v>246</v>
      </c>
      <c r="C2" s="14"/>
      <c r="D2" s="16"/>
      <c r="E2" s="20"/>
      <c r="F2" s="20"/>
    </row>
    <row r="3">
      <c r="B3" s="30" t="s">
        <v>5</v>
      </c>
      <c r="C3" s="33" t="s">
        <v>6</v>
      </c>
      <c r="D3" s="33" t="s">
        <v>7</v>
      </c>
      <c r="E3" s="20"/>
      <c r="F3" s="20"/>
    </row>
    <row r="4">
      <c r="B4" s="30" t="s">
        <v>8</v>
      </c>
      <c r="C4" s="31">
        <v>63428.0</v>
      </c>
      <c r="D4" s="33" t="s">
        <v>9</v>
      </c>
      <c r="E4" s="20"/>
      <c r="F4" s="20"/>
    </row>
    <row r="5">
      <c r="B5" s="30" t="s">
        <v>10</v>
      </c>
      <c r="C5" s="35">
        <v>34012.0</v>
      </c>
      <c r="D5" s="33" t="s">
        <v>11</v>
      </c>
      <c r="E5" s="20"/>
      <c r="F5" s="20"/>
    </row>
    <row r="6">
      <c r="B6" s="30" t="s">
        <v>12</v>
      </c>
      <c r="C6" s="37">
        <v>25000.0</v>
      </c>
      <c r="D6" s="33" t="s">
        <v>13</v>
      </c>
      <c r="E6" s="20"/>
      <c r="F6" s="20"/>
    </row>
    <row r="7">
      <c r="B7" s="30" t="s">
        <v>14</v>
      </c>
      <c r="C7" s="37">
        <v>22679.0</v>
      </c>
      <c r="D7" s="33" t="s">
        <v>11</v>
      </c>
      <c r="E7" s="20"/>
      <c r="F7" s="20"/>
    </row>
    <row r="8">
      <c r="B8" s="30" t="s">
        <v>15</v>
      </c>
      <c r="C8" s="31">
        <v>12958.0</v>
      </c>
      <c r="D8" s="33" t="s">
        <v>9</v>
      </c>
      <c r="E8" s="20"/>
      <c r="F8" s="20"/>
    </row>
    <row r="9">
      <c r="B9" s="30" t="s">
        <v>17</v>
      </c>
      <c r="C9" s="37">
        <v>12000.0</v>
      </c>
      <c r="D9" s="33" t="s">
        <v>18</v>
      </c>
      <c r="E9" s="20"/>
      <c r="F9" s="20"/>
    </row>
    <row r="10">
      <c r="B10" s="30" t="s">
        <v>19</v>
      </c>
      <c r="C10" s="31">
        <v>11991.0</v>
      </c>
      <c r="D10" s="33" t="s">
        <v>9</v>
      </c>
      <c r="E10" s="20"/>
      <c r="F10" s="20"/>
    </row>
    <row r="11">
      <c r="B11" s="30" t="s">
        <v>20</v>
      </c>
      <c r="C11" s="40">
        <v>11507.0</v>
      </c>
      <c r="D11" s="33" t="s">
        <v>9</v>
      </c>
      <c r="E11" s="20"/>
      <c r="F11" s="20"/>
    </row>
    <row r="12">
      <c r="B12" s="30" t="s">
        <v>22</v>
      </c>
      <c r="C12" s="42">
        <v>11370.0</v>
      </c>
      <c r="D12" s="33" t="s">
        <v>9</v>
      </c>
      <c r="E12" s="20"/>
      <c r="F12" s="20"/>
    </row>
    <row r="13">
      <c r="B13" s="30" t="s">
        <v>23</v>
      </c>
      <c r="C13" s="44">
        <v>2356.0</v>
      </c>
      <c r="D13" s="33" t="s">
        <v>9</v>
      </c>
      <c r="E13" s="20"/>
      <c r="F13" s="20"/>
    </row>
    <row r="14">
      <c r="B14" s="46"/>
      <c r="C14" s="46"/>
      <c r="D14" s="46"/>
      <c r="E14" s="20"/>
      <c r="F14" s="20"/>
    </row>
    <row r="15">
      <c r="B15" s="47"/>
      <c r="C15" s="46"/>
      <c r="D15" s="46"/>
      <c r="E15" s="20"/>
      <c r="F15" s="20"/>
    </row>
    <row r="16">
      <c r="B16" s="48" t="s">
        <v>24</v>
      </c>
      <c r="C16" s="46"/>
      <c r="D16" s="46"/>
      <c r="E16" s="20"/>
      <c r="F16" s="20"/>
    </row>
    <row r="17">
      <c r="B17" s="49" t="s">
        <v>25</v>
      </c>
    </row>
    <row r="18">
      <c r="B18" s="49" t="s">
        <v>26</v>
      </c>
    </row>
    <row r="19">
      <c r="B19" s="49" t="s">
        <v>27</v>
      </c>
    </row>
    <row r="20">
      <c r="B20" s="49" t="s">
        <v>28</v>
      </c>
    </row>
    <row r="21">
      <c r="B21" s="46"/>
      <c r="C21" s="46"/>
      <c r="D21" s="46"/>
      <c r="E21" s="20"/>
      <c r="F21" s="20"/>
    </row>
    <row r="22">
      <c r="B22" s="50" t="s">
        <v>29</v>
      </c>
      <c r="C22" s="46"/>
      <c r="D22" s="46"/>
      <c r="E22" s="20"/>
      <c r="F22" s="20"/>
    </row>
    <row r="23">
      <c r="B23" s="49" t="s">
        <v>30</v>
      </c>
    </row>
    <row r="24">
      <c r="B24" s="49" t="s">
        <v>31</v>
      </c>
    </row>
    <row r="25">
      <c r="B25" s="49" t="s">
        <v>32</v>
      </c>
    </row>
    <row r="26">
      <c r="B26" s="46"/>
      <c r="C26" s="46"/>
      <c r="D26" s="46"/>
      <c r="E26" s="20"/>
      <c r="F26" s="20"/>
    </row>
    <row r="27">
      <c r="B27" s="51" t="s">
        <v>33</v>
      </c>
    </row>
    <row r="28">
      <c r="B28" s="51" t="s">
        <v>34</v>
      </c>
    </row>
    <row r="29">
      <c r="B29" s="46"/>
      <c r="C29" s="46"/>
      <c r="D29" s="46"/>
      <c r="E29" s="20"/>
      <c r="F29" s="20"/>
    </row>
    <row r="30">
      <c r="B30" s="46"/>
      <c r="C30" s="46"/>
      <c r="D30" s="46"/>
      <c r="E30" s="20"/>
      <c r="F30" s="20"/>
    </row>
    <row r="31">
      <c r="B31" s="2"/>
      <c r="C31" s="2"/>
      <c r="D31" s="2"/>
    </row>
    <row r="32">
      <c r="B32" s="2"/>
      <c r="C32" s="2"/>
      <c r="D32" s="2"/>
    </row>
    <row r="33">
      <c r="B33" s="2"/>
      <c r="C33" s="2"/>
      <c r="D33" s="2"/>
    </row>
    <row r="34">
      <c r="B34" s="2"/>
      <c r="C34" s="2"/>
      <c r="D34" s="2"/>
    </row>
    <row r="35">
      <c r="B35" s="2"/>
      <c r="C35" s="2"/>
      <c r="D35" s="2"/>
    </row>
    <row r="36">
      <c r="B36" s="2"/>
      <c r="C36" s="2"/>
      <c r="D36" s="2"/>
    </row>
    <row r="37">
      <c r="B37" s="2"/>
      <c r="C37" s="2"/>
      <c r="D37" s="2"/>
    </row>
    <row r="38">
      <c r="B38" s="2"/>
      <c r="C38" s="2"/>
      <c r="D38" s="2"/>
    </row>
    <row r="39">
      <c r="B39" s="2"/>
      <c r="C39" s="2"/>
      <c r="D39" s="2"/>
    </row>
    <row r="40">
      <c r="B40" s="2"/>
      <c r="C40" s="2"/>
      <c r="D40" s="2"/>
    </row>
    <row r="41">
      <c r="B41" s="2"/>
      <c r="C41" s="2"/>
      <c r="D41" s="2"/>
    </row>
    <row r="42">
      <c r="B42" s="2"/>
      <c r="C42" s="2"/>
      <c r="D42" s="2"/>
    </row>
    <row r="43">
      <c r="B43" s="2"/>
      <c r="C43" s="2"/>
      <c r="D43" s="2"/>
    </row>
    <row r="44">
      <c r="B44" s="2"/>
      <c r="C44" s="2"/>
      <c r="D44" s="2"/>
    </row>
    <row r="45">
      <c r="B45" s="2"/>
      <c r="C45" s="2"/>
      <c r="D45" s="2"/>
    </row>
    <row r="46">
      <c r="B46" s="2"/>
      <c r="C46" s="2"/>
      <c r="D46" s="2"/>
    </row>
    <row r="47">
      <c r="B47" s="2"/>
      <c r="C47" s="2"/>
      <c r="D47" s="2"/>
    </row>
    <row r="48">
      <c r="B48" s="2"/>
      <c r="C48" s="2"/>
      <c r="D48" s="2"/>
    </row>
    <row r="49">
      <c r="B49" s="2"/>
      <c r="C49" s="2"/>
      <c r="D49" s="2"/>
    </row>
    <row r="50">
      <c r="B50" s="2"/>
      <c r="C50" s="2"/>
      <c r="D50" s="2"/>
    </row>
    <row r="51">
      <c r="B51" s="2"/>
      <c r="C51" s="2"/>
      <c r="D51" s="2"/>
    </row>
    <row r="52">
      <c r="B52" s="2"/>
      <c r="C52" s="2"/>
      <c r="D52" s="2"/>
    </row>
    <row r="53">
      <c r="B53" s="2"/>
      <c r="C53" s="2"/>
      <c r="D53" s="2"/>
    </row>
    <row r="54">
      <c r="B54" s="2"/>
      <c r="C54" s="2"/>
      <c r="D54" s="2"/>
    </row>
    <row r="55">
      <c r="B55" s="2"/>
      <c r="C55" s="2"/>
      <c r="D55" s="2"/>
    </row>
    <row r="56">
      <c r="B56" s="2"/>
      <c r="C56" s="2"/>
      <c r="D56" s="2"/>
    </row>
    <row r="57">
      <c r="B57" s="2"/>
      <c r="C57" s="2"/>
      <c r="D57" s="2"/>
    </row>
    <row r="58">
      <c r="B58" s="2"/>
      <c r="C58" s="2"/>
      <c r="D58" s="2"/>
    </row>
    <row r="59">
      <c r="B59" s="2"/>
      <c r="C59" s="2"/>
      <c r="D59" s="2"/>
    </row>
    <row r="60">
      <c r="B60" s="2"/>
      <c r="C60" s="2"/>
      <c r="D60" s="2"/>
    </row>
    <row r="61">
      <c r="B61" s="2"/>
      <c r="C61" s="2"/>
      <c r="D61" s="2"/>
    </row>
    <row r="62">
      <c r="B62" s="2"/>
      <c r="C62" s="2"/>
      <c r="D62" s="2"/>
    </row>
    <row r="63">
      <c r="B63" s="2"/>
      <c r="C63" s="2"/>
      <c r="D63" s="2"/>
    </row>
    <row r="64">
      <c r="B64" s="2"/>
      <c r="C64" s="2"/>
      <c r="D64" s="2"/>
    </row>
    <row r="65">
      <c r="B65" s="2"/>
      <c r="C65" s="2"/>
      <c r="D65" s="2"/>
    </row>
    <row r="66">
      <c r="B66" s="2"/>
      <c r="C66" s="2"/>
      <c r="D66" s="2"/>
    </row>
    <row r="67">
      <c r="B67" s="2"/>
      <c r="C67" s="2"/>
      <c r="D67" s="2"/>
    </row>
    <row r="68">
      <c r="B68" s="2"/>
      <c r="C68" s="2"/>
      <c r="D68" s="2"/>
    </row>
    <row r="69">
      <c r="B69" s="2"/>
      <c r="C69" s="2"/>
      <c r="D69" s="2"/>
    </row>
    <row r="70">
      <c r="B70" s="2"/>
      <c r="C70" s="2"/>
      <c r="D70" s="2"/>
    </row>
    <row r="71">
      <c r="B71" s="2"/>
      <c r="C71" s="2"/>
      <c r="D71" s="2"/>
    </row>
    <row r="72">
      <c r="B72" s="2"/>
      <c r="C72" s="2"/>
      <c r="D72" s="2"/>
    </row>
    <row r="73">
      <c r="B73" s="2"/>
      <c r="C73" s="2"/>
      <c r="D73" s="2"/>
    </row>
    <row r="74">
      <c r="B74" s="2"/>
      <c r="C74" s="2"/>
      <c r="D74" s="2"/>
    </row>
    <row r="75">
      <c r="B75" s="2"/>
      <c r="C75" s="2"/>
      <c r="D75" s="2"/>
    </row>
    <row r="76">
      <c r="B76" s="2"/>
      <c r="C76" s="2"/>
      <c r="D76" s="2"/>
    </row>
    <row r="77">
      <c r="B77" s="2"/>
      <c r="C77" s="2"/>
      <c r="D77" s="2"/>
    </row>
    <row r="78">
      <c r="B78" s="2"/>
      <c r="C78" s="2"/>
      <c r="D78" s="2"/>
    </row>
    <row r="79">
      <c r="B79" s="2"/>
      <c r="C79" s="2"/>
      <c r="D79" s="2"/>
    </row>
    <row r="80">
      <c r="B80" s="2"/>
      <c r="C80" s="2"/>
      <c r="D80" s="2"/>
    </row>
    <row r="81">
      <c r="B81" s="2"/>
      <c r="C81" s="2"/>
      <c r="D81" s="2"/>
    </row>
    <row r="82">
      <c r="B82" s="2"/>
      <c r="C82" s="2"/>
      <c r="D82" s="2"/>
    </row>
    <row r="83">
      <c r="B83" s="2"/>
      <c r="C83" s="2"/>
      <c r="D83" s="2"/>
    </row>
    <row r="84">
      <c r="B84" s="2"/>
      <c r="C84" s="2"/>
      <c r="D84" s="2"/>
    </row>
    <row r="85">
      <c r="B85" s="2"/>
      <c r="C85" s="2"/>
      <c r="D85" s="2"/>
    </row>
    <row r="86">
      <c r="B86" s="2"/>
      <c r="C86" s="2"/>
      <c r="D86" s="2"/>
    </row>
    <row r="87">
      <c r="B87" s="2"/>
      <c r="C87" s="2"/>
      <c r="D87" s="2"/>
    </row>
    <row r="88">
      <c r="B88" s="2"/>
      <c r="C88" s="2"/>
      <c r="D88" s="2"/>
    </row>
    <row r="89">
      <c r="B89" s="2"/>
      <c r="C89" s="2"/>
      <c r="D89" s="2"/>
    </row>
    <row r="90">
      <c r="B90" s="2"/>
      <c r="C90" s="2"/>
      <c r="D90" s="2"/>
    </row>
    <row r="91">
      <c r="B91" s="2"/>
      <c r="C91" s="2"/>
      <c r="D91" s="2"/>
    </row>
    <row r="92">
      <c r="B92" s="2"/>
      <c r="C92" s="2"/>
      <c r="D92" s="2"/>
    </row>
    <row r="93">
      <c r="B93" s="2"/>
      <c r="C93" s="2"/>
      <c r="D93" s="2"/>
    </row>
    <row r="94">
      <c r="B94" s="2"/>
      <c r="C94" s="2"/>
      <c r="D94" s="2"/>
    </row>
    <row r="95">
      <c r="B95" s="2"/>
      <c r="C95" s="2"/>
      <c r="D95" s="2"/>
    </row>
    <row r="96">
      <c r="B96" s="2"/>
      <c r="C96" s="2"/>
      <c r="D96" s="2"/>
    </row>
    <row r="97">
      <c r="B97" s="2"/>
      <c r="C97" s="2"/>
      <c r="D97" s="2"/>
    </row>
    <row r="98">
      <c r="B98" s="2"/>
      <c r="C98" s="2"/>
      <c r="D98" s="2"/>
    </row>
    <row r="99">
      <c r="B99" s="2"/>
      <c r="C99" s="2"/>
      <c r="D99" s="2"/>
    </row>
    <row r="100">
      <c r="B100" s="2"/>
      <c r="C100" s="2"/>
      <c r="D100" s="2"/>
    </row>
    <row r="101">
      <c r="B101" s="2"/>
      <c r="C101" s="2"/>
      <c r="D101" s="2"/>
    </row>
    <row r="102">
      <c r="B102" s="2"/>
      <c r="C102" s="2"/>
      <c r="D102" s="2"/>
    </row>
    <row r="103">
      <c r="B103" s="2"/>
      <c r="C103" s="2"/>
      <c r="D103" s="2"/>
    </row>
    <row r="104">
      <c r="B104" s="2"/>
      <c r="C104" s="2"/>
      <c r="D104" s="2"/>
    </row>
    <row r="105">
      <c r="B105" s="2"/>
      <c r="C105" s="2"/>
      <c r="D105" s="2"/>
    </row>
    <row r="106">
      <c r="B106" s="2"/>
      <c r="C106" s="2"/>
      <c r="D106" s="2"/>
    </row>
    <row r="107">
      <c r="B107" s="2"/>
      <c r="C107" s="2"/>
      <c r="D107" s="2"/>
    </row>
    <row r="108">
      <c r="B108" s="2"/>
      <c r="C108" s="2"/>
      <c r="D108" s="2"/>
    </row>
    <row r="109">
      <c r="B109" s="2"/>
      <c r="C109" s="2"/>
      <c r="D109" s="2"/>
    </row>
    <row r="110">
      <c r="B110" s="2"/>
      <c r="C110" s="2"/>
      <c r="D110" s="2"/>
    </row>
    <row r="111">
      <c r="B111" s="2"/>
      <c r="C111" s="2"/>
      <c r="D111" s="2"/>
    </row>
    <row r="112">
      <c r="B112" s="2"/>
      <c r="C112" s="2"/>
      <c r="D112" s="2"/>
    </row>
    <row r="113">
      <c r="B113" s="2"/>
      <c r="C113" s="2"/>
      <c r="D113" s="2"/>
    </row>
    <row r="114">
      <c r="B114" s="2"/>
      <c r="C114" s="2"/>
      <c r="D114" s="2"/>
    </row>
    <row r="115">
      <c r="B115" s="2"/>
      <c r="C115" s="2"/>
      <c r="D115" s="2"/>
    </row>
    <row r="116">
      <c r="B116" s="2"/>
      <c r="C116" s="2"/>
      <c r="D116" s="2"/>
    </row>
    <row r="117">
      <c r="B117" s="2"/>
      <c r="C117" s="2"/>
      <c r="D117" s="2"/>
    </row>
    <row r="118">
      <c r="B118" s="2"/>
      <c r="C118" s="2"/>
      <c r="D118" s="2"/>
    </row>
    <row r="119">
      <c r="B119" s="2"/>
      <c r="C119" s="2"/>
      <c r="D119" s="2"/>
    </row>
    <row r="120">
      <c r="B120" s="2"/>
      <c r="C120" s="2"/>
      <c r="D120" s="2"/>
    </row>
    <row r="121">
      <c r="B121" s="2"/>
      <c r="C121" s="2"/>
      <c r="D121" s="2"/>
    </row>
    <row r="122">
      <c r="B122" s="2"/>
      <c r="C122" s="2"/>
      <c r="D122" s="2"/>
    </row>
    <row r="123">
      <c r="B123" s="2"/>
      <c r="C123" s="2"/>
      <c r="D123" s="2"/>
    </row>
    <row r="124">
      <c r="B124" s="2"/>
      <c r="C124" s="2"/>
      <c r="D124" s="2"/>
    </row>
    <row r="125">
      <c r="B125" s="2"/>
      <c r="C125" s="2"/>
      <c r="D125" s="2"/>
    </row>
    <row r="126">
      <c r="B126" s="2"/>
      <c r="C126" s="2"/>
      <c r="D126" s="2"/>
    </row>
    <row r="127">
      <c r="B127" s="2"/>
      <c r="C127" s="2"/>
      <c r="D127" s="2"/>
    </row>
    <row r="128">
      <c r="B128" s="2"/>
      <c r="C128" s="2"/>
      <c r="D128" s="2"/>
    </row>
    <row r="129">
      <c r="B129" s="2"/>
      <c r="C129" s="2"/>
      <c r="D129" s="2"/>
    </row>
    <row r="130">
      <c r="B130" s="2"/>
      <c r="C130" s="2"/>
      <c r="D130" s="2"/>
    </row>
    <row r="131">
      <c r="B131" s="2"/>
      <c r="C131" s="2"/>
      <c r="D131" s="2"/>
    </row>
    <row r="132">
      <c r="B132" s="2"/>
      <c r="C132" s="2"/>
      <c r="D132" s="2"/>
    </row>
    <row r="133">
      <c r="B133" s="2"/>
      <c r="C133" s="2"/>
      <c r="D133" s="2"/>
    </row>
    <row r="134">
      <c r="B134" s="2"/>
      <c r="C134" s="2"/>
      <c r="D134" s="2"/>
    </row>
    <row r="135">
      <c r="B135" s="2"/>
      <c r="C135" s="2"/>
      <c r="D135" s="2"/>
    </row>
    <row r="136">
      <c r="B136" s="2"/>
      <c r="C136" s="2"/>
      <c r="D136" s="2"/>
    </row>
    <row r="137">
      <c r="B137" s="2"/>
      <c r="C137" s="2"/>
      <c r="D137" s="2"/>
    </row>
    <row r="138">
      <c r="B138" s="2"/>
      <c r="C138" s="2"/>
      <c r="D138" s="2"/>
    </row>
    <row r="139">
      <c r="B139" s="2"/>
      <c r="C139" s="2"/>
      <c r="D139" s="2"/>
    </row>
    <row r="140">
      <c r="B140" s="2"/>
      <c r="C140" s="2"/>
      <c r="D140" s="2"/>
    </row>
    <row r="141">
      <c r="B141" s="2"/>
      <c r="C141" s="2"/>
      <c r="D141" s="2"/>
    </row>
    <row r="142">
      <c r="B142" s="2"/>
      <c r="C142" s="2"/>
      <c r="D142" s="2"/>
    </row>
    <row r="143">
      <c r="B143" s="2"/>
      <c r="C143" s="2"/>
      <c r="D143" s="2"/>
    </row>
    <row r="144">
      <c r="B144" s="2"/>
      <c r="C144" s="2"/>
      <c r="D144" s="2"/>
    </row>
    <row r="145">
      <c r="B145" s="2"/>
      <c r="C145" s="2"/>
      <c r="D145" s="2"/>
    </row>
    <row r="146">
      <c r="B146" s="2"/>
      <c r="C146" s="2"/>
      <c r="D146" s="2"/>
    </row>
    <row r="147">
      <c r="B147" s="2"/>
      <c r="C147" s="2"/>
      <c r="D147" s="2"/>
    </row>
    <row r="148">
      <c r="B148" s="2"/>
      <c r="C148" s="2"/>
      <c r="D148" s="2"/>
    </row>
    <row r="149">
      <c r="B149" s="2"/>
      <c r="C149" s="2"/>
      <c r="D149" s="2"/>
    </row>
    <row r="150">
      <c r="B150" s="2"/>
      <c r="C150" s="2"/>
      <c r="D150" s="2"/>
    </row>
    <row r="151">
      <c r="B151" s="2"/>
      <c r="C151" s="2"/>
      <c r="D151" s="2"/>
    </row>
    <row r="152">
      <c r="B152" s="2"/>
      <c r="C152" s="2"/>
      <c r="D152" s="2"/>
    </row>
    <row r="153">
      <c r="B153" s="2"/>
      <c r="C153" s="2"/>
      <c r="D153" s="2"/>
    </row>
    <row r="154">
      <c r="B154" s="2"/>
      <c r="C154" s="2"/>
      <c r="D154" s="2"/>
    </row>
    <row r="155">
      <c r="B155" s="2"/>
      <c r="C155" s="2"/>
      <c r="D155" s="2"/>
    </row>
    <row r="156">
      <c r="B156" s="2"/>
      <c r="C156" s="2"/>
      <c r="D156" s="2"/>
    </row>
    <row r="157">
      <c r="B157" s="2"/>
      <c r="C157" s="2"/>
      <c r="D157" s="2"/>
    </row>
    <row r="158">
      <c r="B158" s="2"/>
      <c r="C158" s="2"/>
      <c r="D158" s="2"/>
    </row>
    <row r="159">
      <c r="B159" s="2"/>
      <c r="C159" s="2"/>
      <c r="D159" s="2"/>
    </row>
    <row r="160">
      <c r="B160" s="2"/>
      <c r="C160" s="2"/>
      <c r="D160" s="2"/>
    </row>
    <row r="161">
      <c r="B161" s="2"/>
      <c r="C161" s="2"/>
      <c r="D161" s="2"/>
    </row>
    <row r="162">
      <c r="B162" s="2"/>
      <c r="C162" s="2"/>
      <c r="D162" s="2"/>
    </row>
    <row r="163">
      <c r="B163" s="2"/>
      <c r="C163" s="2"/>
      <c r="D163" s="2"/>
    </row>
    <row r="164">
      <c r="B164" s="2"/>
      <c r="C164" s="2"/>
      <c r="D164" s="2"/>
    </row>
    <row r="165">
      <c r="B165" s="2"/>
      <c r="C165" s="2"/>
      <c r="D165" s="2"/>
    </row>
    <row r="166">
      <c r="B166" s="2"/>
      <c r="C166" s="2"/>
      <c r="D166" s="2"/>
    </row>
    <row r="167">
      <c r="B167" s="2"/>
      <c r="C167" s="2"/>
      <c r="D167" s="2"/>
    </row>
    <row r="168">
      <c r="B168" s="2"/>
      <c r="C168" s="2"/>
      <c r="D168" s="2"/>
    </row>
    <row r="169">
      <c r="B169" s="2"/>
      <c r="C169" s="2"/>
      <c r="D169" s="2"/>
    </row>
    <row r="170">
      <c r="B170" s="2"/>
      <c r="C170" s="2"/>
      <c r="D170" s="2"/>
    </row>
    <row r="171">
      <c r="B171" s="2"/>
      <c r="C171" s="2"/>
      <c r="D171" s="2"/>
    </row>
    <row r="172">
      <c r="B172" s="2"/>
      <c r="C172" s="2"/>
      <c r="D172" s="2"/>
    </row>
    <row r="173">
      <c r="B173" s="2"/>
      <c r="C173" s="2"/>
      <c r="D173" s="2"/>
    </row>
    <row r="174">
      <c r="B174" s="2"/>
      <c r="C174" s="2"/>
      <c r="D174" s="2"/>
    </row>
    <row r="175">
      <c r="B175" s="2"/>
      <c r="C175" s="2"/>
      <c r="D175" s="2"/>
    </row>
    <row r="176">
      <c r="B176" s="2"/>
      <c r="C176" s="2"/>
      <c r="D176" s="2"/>
    </row>
    <row r="177">
      <c r="B177" s="2"/>
      <c r="C177" s="2"/>
      <c r="D177" s="2"/>
    </row>
    <row r="178">
      <c r="B178" s="2"/>
      <c r="C178" s="2"/>
      <c r="D178" s="2"/>
    </row>
    <row r="179">
      <c r="B179" s="2"/>
      <c r="C179" s="2"/>
      <c r="D179" s="2"/>
    </row>
    <row r="180">
      <c r="B180" s="2"/>
      <c r="C180" s="2"/>
      <c r="D180" s="2"/>
    </row>
    <row r="181">
      <c r="B181" s="2"/>
      <c r="C181" s="2"/>
      <c r="D181" s="2"/>
    </row>
    <row r="182">
      <c r="B182" s="2"/>
      <c r="C182" s="2"/>
      <c r="D182" s="2"/>
    </row>
    <row r="183">
      <c r="B183" s="2"/>
      <c r="C183" s="2"/>
      <c r="D183" s="2"/>
    </row>
    <row r="184">
      <c r="B184" s="2"/>
      <c r="C184" s="2"/>
      <c r="D184" s="2"/>
    </row>
    <row r="185">
      <c r="B185" s="2"/>
      <c r="C185" s="2"/>
      <c r="D185" s="2"/>
    </row>
    <row r="186">
      <c r="B186" s="2"/>
      <c r="C186" s="2"/>
      <c r="D186" s="2"/>
    </row>
    <row r="187">
      <c r="B187" s="2"/>
      <c r="C187" s="2"/>
      <c r="D187" s="2"/>
    </row>
    <row r="188">
      <c r="B188" s="2"/>
      <c r="C188" s="2"/>
      <c r="D188" s="2"/>
    </row>
    <row r="189">
      <c r="B189" s="2"/>
      <c r="C189" s="2"/>
      <c r="D189" s="2"/>
    </row>
    <row r="190">
      <c r="B190" s="2"/>
      <c r="C190" s="2"/>
      <c r="D190" s="2"/>
    </row>
    <row r="191">
      <c r="B191" s="2"/>
      <c r="C191" s="2"/>
      <c r="D191" s="2"/>
    </row>
    <row r="192">
      <c r="B192" s="2"/>
      <c r="C192" s="2"/>
      <c r="D192" s="2"/>
    </row>
    <row r="193">
      <c r="B193" s="2"/>
      <c r="C193" s="2"/>
      <c r="D193" s="2"/>
    </row>
    <row r="194">
      <c r="B194" s="2"/>
      <c r="C194" s="2"/>
      <c r="D194" s="2"/>
    </row>
    <row r="195">
      <c r="B195" s="2"/>
      <c r="C195" s="2"/>
      <c r="D195" s="2"/>
    </row>
    <row r="196">
      <c r="B196" s="2"/>
      <c r="C196" s="2"/>
      <c r="D196" s="2"/>
    </row>
    <row r="197">
      <c r="B197" s="2"/>
      <c r="C197" s="2"/>
      <c r="D197" s="2"/>
    </row>
    <row r="198">
      <c r="B198" s="2"/>
      <c r="C198" s="2"/>
      <c r="D198" s="2"/>
    </row>
    <row r="199">
      <c r="B199" s="2"/>
      <c r="C199" s="2"/>
      <c r="D199" s="2"/>
    </row>
    <row r="200">
      <c r="B200" s="2"/>
      <c r="C200" s="2"/>
      <c r="D200" s="2"/>
    </row>
    <row r="201">
      <c r="B201" s="2"/>
      <c r="C201" s="2"/>
      <c r="D201" s="2"/>
    </row>
    <row r="202">
      <c r="B202" s="2"/>
      <c r="C202" s="2"/>
      <c r="D202" s="2"/>
    </row>
    <row r="203">
      <c r="B203" s="2"/>
      <c r="C203" s="2"/>
      <c r="D203" s="2"/>
    </row>
    <row r="204">
      <c r="B204" s="2"/>
      <c r="C204" s="2"/>
      <c r="D204" s="2"/>
    </row>
    <row r="205">
      <c r="B205" s="2"/>
      <c r="C205" s="2"/>
      <c r="D205" s="2"/>
    </row>
    <row r="206">
      <c r="B206" s="2"/>
      <c r="C206" s="2"/>
      <c r="D206" s="2"/>
    </row>
    <row r="207">
      <c r="B207" s="2"/>
      <c r="C207" s="2"/>
      <c r="D207" s="2"/>
    </row>
    <row r="208">
      <c r="B208" s="2"/>
      <c r="C208" s="2"/>
      <c r="D208" s="2"/>
    </row>
    <row r="209">
      <c r="B209" s="2"/>
      <c r="C209" s="2"/>
      <c r="D209" s="2"/>
    </row>
    <row r="210">
      <c r="B210" s="2"/>
      <c r="C210" s="2"/>
      <c r="D210" s="2"/>
    </row>
    <row r="211">
      <c r="B211" s="2"/>
      <c r="C211" s="2"/>
      <c r="D211" s="2"/>
    </row>
    <row r="212">
      <c r="B212" s="2"/>
      <c r="C212" s="2"/>
      <c r="D212" s="2"/>
    </row>
    <row r="213">
      <c r="B213" s="2"/>
      <c r="C213" s="2"/>
      <c r="D213" s="2"/>
    </row>
    <row r="214">
      <c r="B214" s="2"/>
      <c r="C214" s="2"/>
      <c r="D214" s="2"/>
    </row>
    <row r="215">
      <c r="B215" s="2"/>
      <c r="C215" s="2"/>
      <c r="D215" s="2"/>
    </row>
    <row r="216">
      <c r="B216" s="2"/>
      <c r="C216" s="2"/>
      <c r="D216" s="2"/>
    </row>
    <row r="217">
      <c r="B217" s="2"/>
      <c r="C217" s="2"/>
      <c r="D217" s="2"/>
    </row>
    <row r="218">
      <c r="B218" s="2"/>
      <c r="C218" s="2"/>
      <c r="D218" s="2"/>
    </row>
    <row r="219">
      <c r="B219" s="2"/>
      <c r="C219" s="2"/>
      <c r="D219" s="2"/>
    </row>
    <row r="220">
      <c r="B220" s="2"/>
      <c r="C220" s="2"/>
      <c r="D220" s="2"/>
    </row>
    <row r="221">
      <c r="B221" s="2"/>
      <c r="C221" s="2"/>
      <c r="D221" s="2"/>
    </row>
    <row r="222">
      <c r="B222" s="2"/>
      <c r="C222" s="2"/>
      <c r="D222" s="2"/>
    </row>
    <row r="223">
      <c r="B223" s="2"/>
      <c r="C223" s="2"/>
      <c r="D223" s="2"/>
    </row>
    <row r="224">
      <c r="B224" s="2"/>
      <c r="C224" s="2"/>
      <c r="D224" s="2"/>
    </row>
    <row r="225">
      <c r="B225" s="2"/>
      <c r="C225" s="2"/>
      <c r="D225" s="2"/>
    </row>
    <row r="226">
      <c r="B226" s="2"/>
      <c r="C226" s="2"/>
      <c r="D226" s="2"/>
    </row>
    <row r="227">
      <c r="B227" s="2"/>
      <c r="C227" s="2"/>
      <c r="D227" s="2"/>
    </row>
    <row r="228">
      <c r="B228" s="2"/>
      <c r="C228" s="2"/>
      <c r="D228" s="2"/>
    </row>
    <row r="229">
      <c r="B229" s="2"/>
      <c r="C229" s="2"/>
      <c r="D229" s="2"/>
    </row>
    <row r="230">
      <c r="B230" s="2"/>
      <c r="C230" s="2"/>
      <c r="D230" s="2"/>
    </row>
    <row r="231">
      <c r="B231" s="2"/>
      <c r="C231" s="2"/>
      <c r="D231" s="2"/>
    </row>
    <row r="232">
      <c r="B232" s="2"/>
      <c r="C232" s="2"/>
      <c r="D232" s="2"/>
    </row>
    <row r="233">
      <c r="B233" s="2"/>
      <c r="C233" s="2"/>
      <c r="D233" s="2"/>
    </row>
    <row r="234">
      <c r="B234" s="2"/>
      <c r="C234" s="2"/>
      <c r="D234" s="2"/>
    </row>
    <row r="235">
      <c r="B235" s="2"/>
      <c r="C235" s="2"/>
      <c r="D235" s="2"/>
    </row>
    <row r="236">
      <c r="B236" s="2"/>
      <c r="C236" s="2"/>
      <c r="D236" s="2"/>
    </row>
    <row r="237">
      <c r="B237" s="2"/>
      <c r="C237" s="2"/>
      <c r="D237" s="2"/>
    </row>
    <row r="238">
      <c r="B238" s="2"/>
      <c r="C238" s="2"/>
      <c r="D238" s="2"/>
    </row>
    <row r="239">
      <c r="B239" s="2"/>
      <c r="C239" s="2"/>
      <c r="D239" s="2"/>
    </row>
    <row r="240">
      <c r="B240" s="2"/>
      <c r="C240" s="2"/>
      <c r="D240" s="2"/>
    </row>
    <row r="241">
      <c r="B241" s="2"/>
      <c r="C241" s="2"/>
      <c r="D241" s="2"/>
    </row>
    <row r="242">
      <c r="B242" s="2"/>
      <c r="C242" s="2"/>
      <c r="D242" s="2"/>
    </row>
    <row r="243">
      <c r="B243" s="2"/>
      <c r="C243" s="2"/>
      <c r="D243" s="2"/>
    </row>
    <row r="244">
      <c r="B244" s="2"/>
      <c r="C244" s="2"/>
      <c r="D244" s="2"/>
    </row>
    <row r="245">
      <c r="B245" s="2"/>
      <c r="C245" s="2"/>
      <c r="D245" s="2"/>
    </row>
    <row r="246">
      <c r="B246" s="2"/>
      <c r="C246" s="2"/>
      <c r="D246" s="2"/>
    </row>
    <row r="247">
      <c r="B247" s="2"/>
      <c r="C247" s="2"/>
      <c r="D247" s="2"/>
    </row>
    <row r="248">
      <c r="B248" s="2"/>
      <c r="C248" s="2"/>
      <c r="D248" s="2"/>
    </row>
    <row r="249">
      <c r="B249" s="2"/>
      <c r="C249" s="2"/>
      <c r="D249" s="2"/>
    </row>
    <row r="250">
      <c r="B250" s="2"/>
      <c r="C250" s="2"/>
      <c r="D250" s="2"/>
    </row>
    <row r="251">
      <c r="B251" s="2"/>
      <c r="C251" s="2"/>
      <c r="D251" s="2"/>
    </row>
    <row r="252">
      <c r="B252" s="2"/>
      <c r="C252" s="2"/>
      <c r="D252" s="2"/>
    </row>
    <row r="253">
      <c r="B253" s="2"/>
      <c r="C253" s="2"/>
      <c r="D253" s="2"/>
    </row>
    <row r="254">
      <c r="B254" s="2"/>
      <c r="C254" s="2"/>
      <c r="D254" s="2"/>
    </row>
    <row r="255">
      <c r="B255" s="2"/>
      <c r="C255" s="2"/>
      <c r="D255" s="2"/>
    </row>
    <row r="256">
      <c r="B256" s="2"/>
      <c r="C256" s="2"/>
      <c r="D256" s="2"/>
    </row>
    <row r="257">
      <c r="B257" s="2"/>
      <c r="C257" s="2"/>
      <c r="D257" s="2"/>
    </row>
    <row r="258">
      <c r="B258" s="2"/>
      <c r="C258" s="2"/>
      <c r="D258" s="2"/>
    </row>
    <row r="259">
      <c r="B259" s="2"/>
      <c r="C259" s="2"/>
      <c r="D259" s="2"/>
    </row>
    <row r="260">
      <c r="B260" s="2"/>
      <c r="C260" s="2"/>
      <c r="D260" s="2"/>
    </row>
    <row r="261">
      <c r="B261" s="2"/>
      <c r="C261" s="2"/>
      <c r="D261" s="2"/>
    </row>
    <row r="262">
      <c r="B262" s="2"/>
      <c r="C262" s="2"/>
      <c r="D262" s="2"/>
    </row>
    <row r="263">
      <c r="B263" s="2"/>
      <c r="C263" s="2"/>
      <c r="D263" s="2"/>
    </row>
    <row r="264">
      <c r="B264" s="2"/>
      <c r="C264" s="2"/>
      <c r="D264" s="2"/>
    </row>
    <row r="265">
      <c r="B265" s="2"/>
      <c r="C265" s="2"/>
      <c r="D265" s="2"/>
    </row>
    <row r="266">
      <c r="B266" s="2"/>
      <c r="C266" s="2"/>
      <c r="D266" s="2"/>
    </row>
    <row r="267">
      <c r="B267" s="2"/>
      <c r="C267" s="2"/>
      <c r="D267" s="2"/>
    </row>
    <row r="268">
      <c r="B268" s="2"/>
      <c r="C268" s="2"/>
      <c r="D268" s="2"/>
    </row>
    <row r="269">
      <c r="B269" s="2"/>
      <c r="C269" s="2"/>
      <c r="D269" s="2"/>
    </row>
    <row r="270">
      <c r="B270" s="2"/>
      <c r="C270" s="2"/>
      <c r="D270" s="2"/>
    </row>
    <row r="271">
      <c r="B271" s="2"/>
      <c r="C271" s="2"/>
      <c r="D271" s="2"/>
    </row>
    <row r="272">
      <c r="B272" s="2"/>
      <c r="C272" s="2"/>
      <c r="D272" s="2"/>
    </row>
    <row r="273">
      <c r="B273" s="2"/>
      <c r="C273" s="2"/>
      <c r="D273" s="2"/>
    </row>
    <row r="274">
      <c r="B274" s="2"/>
      <c r="C274" s="2"/>
      <c r="D274" s="2"/>
    </row>
    <row r="275">
      <c r="B275" s="2"/>
      <c r="C275" s="2"/>
      <c r="D275" s="2"/>
    </row>
    <row r="276">
      <c r="B276" s="2"/>
      <c r="C276" s="2"/>
      <c r="D276" s="2"/>
    </row>
    <row r="277">
      <c r="B277" s="2"/>
      <c r="C277" s="2"/>
      <c r="D277" s="2"/>
    </row>
    <row r="278">
      <c r="B278" s="2"/>
      <c r="C278" s="2"/>
      <c r="D278" s="2"/>
    </row>
    <row r="279">
      <c r="B279" s="2"/>
      <c r="C279" s="2"/>
      <c r="D279" s="2"/>
    </row>
    <row r="280">
      <c r="B280" s="2"/>
      <c r="C280" s="2"/>
      <c r="D280" s="2"/>
    </row>
    <row r="281">
      <c r="B281" s="2"/>
      <c r="C281" s="2"/>
      <c r="D281" s="2"/>
    </row>
    <row r="282">
      <c r="B282" s="2"/>
      <c r="C282" s="2"/>
      <c r="D282" s="2"/>
    </row>
    <row r="283">
      <c r="B283" s="2"/>
      <c r="C283" s="2"/>
      <c r="D283" s="2"/>
    </row>
    <row r="284">
      <c r="B284" s="2"/>
      <c r="C284" s="2"/>
      <c r="D284" s="2"/>
    </row>
    <row r="285">
      <c r="B285" s="2"/>
      <c r="C285" s="2"/>
      <c r="D285" s="2"/>
    </row>
    <row r="286">
      <c r="B286" s="2"/>
      <c r="C286" s="2"/>
      <c r="D286" s="2"/>
    </row>
    <row r="287">
      <c r="B287" s="2"/>
      <c r="C287" s="2"/>
      <c r="D287" s="2"/>
    </row>
    <row r="288">
      <c r="B288" s="2"/>
      <c r="C288" s="2"/>
      <c r="D288" s="2"/>
    </row>
    <row r="289">
      <c r="B289" s="2"/>
      <c r="C289" s="2"/>
      <c r="D289" s="2"/>
    </row>
    <row r="290">
      <c r="B290" s="2"/>
      <c r="C290" s="2"/>
      <c r="D290" s="2"/>
    </row>
    <row r="291">
      <c r="B291" s="2"/>
      <c r="C291" s="2"/>
      <c r="D291" s="2"/>
    </row>
    <row r="292">
      <c r="B292" s="2"/>
      <c r="C292" s="2"/>
      <c r="D292" s="2"/>
    </row>
    <row r="293">
      <c r="B293" s="2"/>
      <c r="C293" s="2"/>
      <c r="D293" s="2"/>
    </row>
    <row r="294">
      <c r="B294" s="2"/>
      <c r="C294" s="2"/>
      <c r="D294" s="2"/>
    </row>
    <row r="295">
      <c r="B295" s="2"/>
      <c r="C295" s="2"/>
      <c r="D295" s="2"/>
    </row>
    <row r="296">
      <c r="B296" s="2"/>
      <c r="C296" s="2"/>
      <c r="D296" s="2"/>
    </row>
    <row r="297">
      <c r="B297" s="2"/>
      <c r="C297" s="2"/>
      <c r="D297" s="2"/>
    </row>
    <row r="298">
      <c r="B298" s="2"/>
      <c r="C298" s="2"/>
      <c r="D298" s="2"/>
    </row>
    <row r="299">
      <c r="B299" s="2"/>
      <c r="C299" s="2"/>
      <c r="D299" s="2"/>
    </row>
    <row r="300">
      <c r="B300" s="2"/>
      <c r="C300" s="2"/>
      <c r="D300" s="2"/>
    </row>
    <row r="301">
      <c r="B301" s="2"/>
      <c r="C301" s="2"/>
      <c r="D301" s="2"/>
    </row>
    <row r="302">
      <c r="B302" s="2"/>
      <c r="C302" s="2"/>
      <c r="D302" s="2"/>
    </row>
    <row r="303">
      <c r="B303" s="2"/>
      <c r="C303" s="2"/>
      <c r="D303" s="2"/>
    </row>
    <row r="304">
      <c r="B304" s="2"/>
      <c r="C304" s="2"/>
      <c r="D304" s="2"/>
    </row>
    <row r="305">
      <c r="B305" s="2"/>
      <c r="C305" s="2"/>
      <c r="D305" s="2"/>
    </row>
    <row r="306">
      <c r="B306" s="2"/>
      <c r="C306" s="2"/>
      <c r="D306" s="2"/>
    </row>
    <row r="307">
      <c r="B307" s="2"/>
      <c r="C307" s="2"/>
      <c r="D307" s="2"/>
    </row>
    <row r="308">
      <c r="B308" s="2"/>
      <c r="C308" s="2"/>
      <c r="D308" s="2"/>
    </row>
    <row r="309">
      <c r="B309" s="2"/>
      <c r="C309" s="2"/>
      <c r="D309" s="2"/>
    </row>
    <row r="310">
      <c r="B310" s="2"/>
      <c r="C310" s="2"/>
      <c r="D310" s="2"/>
    </row>
    <row r="311">
      <c r="B311" s="2"/>
      <c r="C311" s="2"/>
      <c r="D311" s="2"/>
    </row>
    <row r="312">
      <c r="B312" s="2"/>
      <c r="C312" s="2"/>
      <c r="D312" s="2"/>
    </row>
    <row r="313">
      <c r="B313" s="2"/>
      <c r="C313" s="2"/>
      <c r="D313" s="2"/>
    </row>
    <row r="314">
      <c r="B314" s="2"/>
      <c r="C314" s="2"/>
      <c r="D314" s="2"/>
    </row>
    <row r="315">
      <c r="B315" s="2"/>
      <c r="C315" s="2"/>
      <c r="D315" s="2"/>
    </row>
    <row r="316">
      <c r="B316" s="2"/>
      <c r="C316" s="2"/>
      <c r="D316" s="2"/>
    </row>
    <row r="317">
      <c r="B317" s="2"/>
      <c r="C317" s="2"/>
      <c r="D317" s="2"/>
    </row>
    <row r="318">
      <c r="B318" s="2"/>
      <c r="C318" s="2"/>
      <c r="D318" s="2"/>
    </row>
    <row r="319">
      <c r="B319" s="2"/>
      <c r="C319" s="2"/>
      <c r="D319" s="2"/>
    </row>
    <row r="320">
      <c r="B320" s="2"/>
      <c r="C320" s="2"/>
      <c r="D320" s="2"/>
    </row>
    <row r="321">
      <c r="B321" s="2"/>
      <c r="C321" s="2"/>
      <c r="D321" s="2"/>
    </row>
    <row r="322">
      <c r="B322" s="2"/>
      <c r="C322" s="2"/>
      <c r="D322" s="2"/>
    </row>
    <row r="323">
      <c r="B323" s="2"/>
      <c r="C323" s="2"/>
      <c r="D323" s="2"/>
    </row>
    <row r="324">
      <c r="B324" s="2"/>
      <c r="C324" s="2"/>
      <c r="D324" s="2"/>
    </row>
    <row r="325">
      <c r="B325" s="2"/>
      <c r="C325" s="2"/>
      <c r="D325" s="2"/>
    </row>
    <row r="326">
      <c r="B326" s="2"/>
      <c r="C326" s="2"/>
      <c r="D326" s="2"/>
    </row>
    <row r="327">
      <c r="B327" s="2"/>
      <c r="C327" s="2"/>
      <c r="D327" s="2"/>
    </row>
    <row r="328">
      <c r="B328" s="2"/>
      <c r="C328" s="2"/>
      <c r="D328" s="2"/>
    </row>
    <row r="329">
      <c r="B329" s="2"/>
      <c r="C329" s="2"/>
      <c r="D329" s="2"/>
    </row>
    <row r="330">
      <c r="B330" s="2"/>
      <c r="C330" s="2"/>
      <c r="D330" s="2"/>
    </row>
    <row r="331">
      <c r="B331" s="2"/>
      <c r="C331" s="2"/>
      <c r="D331" s="2"/>
    </row>
    <row r="332">
      <c r="B332" s="2"/>
      <c r="C332" s="2"/>
      <c r="D332" s="2"/>
    </row>
    <row r="333">
      <c r="B333" s="2"/>
      <c r="C333" s="2"/>
      <c r="D333" s="2"/>
    </row>
    <row r="334">
      <c r="B334" s="2"/>
      <c r="C334" s="2"/>
      <c r="D334" s="2"/>
    </row>
    <row r="335">
      <c r="B335" s="2"/>
      <c r="C335" s="2"/>
      <c r="D335" s="2"/>
    </row>
    <row r="336">
      <c r="B336" s="2"/>
      <c r="C336" s="2"/>
      <c r="D336" s="2"/>
    </row>
    <row r="337">
      <c r="B337" s="2"/>
      <c r="C337" s="2"/>
      <c r="D337" s="2"/>
    </row>
    <row r="338">
      <c r="B338" s="2"/>
      <c r="C338" s="2"/>
      <c r="D338" s="2"/>
    </row>
    <row r="339">
      <c r="B339" s="2"/>
      <c r="C339" s="2"/>
      <c r="D339" s="2"/>
    </row>
    <row r="340">
      <c r="B340" s="2"/>
      <c r="C340" s="2"/>
      <c r="D340" s="2"/>
    </row>
    <row r="341">
      <c r="B341" s="2"/>
      <c r="C341" s="2"/>
      <c r="D341" s="2"/>
    </row>
    <row r="342">
      <c r="B342" s="2"/>
      <c r="C342" s="2"/>
      <c r="D342" s="2"/>
    </row>
    <row r="343">
      <c r="B343" s="2"/>
      <c r="C343" s="2"/>
      <c r="D343" s="2"/>
    </row>
    <row r="344">
      <c r="B344" s="2"/>
      <c r="C344" s="2"/>
      <c r="D344" s="2"/>
    </row>
    <row r="345">
      <c r="B345" s="2"/>
      <c r="C345" s="2"/>
      <c r="D345" s="2"/>
    </row>
    <row r="346">
      <c r="B346" s="2"/>
      <c r="C346" s="2"/>
      <c r="D346" s="2"/>
    </row>
    <row r="347">
      <c r="B347" s="2"/>
      <c r="C347" s="2"/>
      <c r="D347" s="2"/>
    </row>
    <row r="348">
      <c r="B348" s="2"/>
      <c r="C348" s="2"/>
      <c r="D348" s="2"/>
    </row>
    <row r="349">
      <c r="B349" s="2"/>
      <c r="C349" s="2"/>
      <c r="D349" s="2"/>
    </row>
    <row r="350">
      <c r="B350" s="2"/>
      <c r="C350" s="2"/>
      <c r="D350" s="2"/>
    </row>
    <row r="351">
      <c r="B351" s="2"/>
      <c r="C351" s="2"/>
      <c r="D351" s="2"/>
    </row>
    <row r="352">
      <c r="B352" s="2"/>
      <c r="C352" s="2"/>
      <c r="D352" s="2"/>
    </row>
    <row r="353">
      <c r="B353" s="2"/>
      <c r="C353" s="2"/>
      <c r="D353" s="2"/>
    </row>
    <row r="354">
      <c r="B354" s="2"/>
      <c r="C354" s="2"/>
      <c r="D354" s="2"/>
    </row>
    <row r="355">
      <c r="B355" s="2"/>
      <c r="C355" s="2"/>
      <c r="D355" s="2"/>
    </row>
    <row r="356">
      <c r="B356" s="2"/>
      <c r="C356" s="2"/>
      <c r="D356" s="2"/>
    </row>
    <row r="357">
      <c r="B357" s="2"/>
      <c r="C357" s="2"/>
      <c r="D357" s="2"/>
    </row>
    <row r="358">
      <c r="B358" s="2"/>
      <c r="C358" s="2"/>
      <c r="D358" s="2"/>
    </row>
    <row r="359">
      <c r="B359" s="2"/>
      <c r="C359" s="2"/>
      <c r="D359" s="2"/>
    </row>
    <row r="360">
      <c r="B360" s="2"/>
      <c r="C360" s="2"/>
      <c r="D360" s="2"/>
    </row>
    <row r="361">
      <c r="B361" s="2"/>
      <c r="C361" s="2"/>
      <c r="D361" s="2"/>
    </row>
    <row r="362">
      <c r="B362" s="2"/>
      <c r="C362" s="2"/>
      <c r="D362" s="2"/>
    </row>
    <row r="363">
      <c r="B363" s="2"/>
      <c r="C363" s="2"/>
      <c r="D363" s="2"/>
    </row>
    <row r="364">
      <c r="B364" s="2"/>
      <c r="C364" s="2"/>
      <c r="D364" s="2"/>
    </row>
    <row r="365">
      <c r="B365" s="2"/>
      <c r="C365" s="2"/>
      <c r="D365" s="2"/>
    </row>
    <row r="366">
      <c r="B366" s="2"/>
      <c r="C366" s="2"/>
      <c r="D366" s="2"/>
    </row>
    <row r="367">
      <c r="B367" s="2"/>
      <c r="C367" s="2"/>
      <c r="D367" s="2"/>
    </row>
    <row r="368">
      <c r="B368" s="2"/>
      <c r="C368" s="2"/>
      <c r="D368" s="2"/>
    </row>
    <row r="369">
      <c r="B369" s="2"/>
      <c r="C369" s="2"/>
      <c r="D369" s="2"/>
    </row>
    <row r="370">
      <c r="B370" s="2"/>
      <c r="C370" s="2"/>
      <c r="D370" s="2"/>
    </row>
    <row r="371">
      <c r="B371" s="2"/>
      <c r="C371" s="2"/>
      <c r="D371" s="2"/>
    </row>
    <row r="372">
      <c r="B372" s="2"/>
      <c r="C372" s="2"/>
      <c r="D372" s="2"/>
    </row>
    <row r="373">
      <c r="B373" s="2"/>
      <c r="C373" s="2"/>
      <c r="D373" s="2"/>
    </row>
    <row r="374">
      <c r="B374" s="2"/>
      <c r="C374" s="2"/>
      <c r="D374" s="2"/>
    </row>
    <row r="375">
      <c r="B375" s="2"/>
      <c r="C375" s="2"/>
      <c r="D375" s="2"/>
    </row>
    <row r="376">
      <c r="B376" s="2"/>
      <c r="C376" s="2"/>
      <c r="D376" s="2"/>
    </row>
    <row r="377">
      <c r="B377" s="2"/>
      <c r="C377" s="2"/>
      <c r="D377" s="2"/>
    </row>
    <row r="378">
      <c r="B378" s="2"/>
      <c r="C378" s="2"/>
      <c r="D378" s="2"/>
    </row>
    <row r="379">
      <c r="B379" s="2"/>
      <c r="C379" s="2"/>
      <c r="D379" s="2"/>
    </row>
    <row r="380">
      <c r="B380" s="2"/>
      <c r="C380" s="2"/>
      <c r="D380" s="2"/>
    </row>
    <row r="381">
      <c r="B381" s="2"/>
      <c r="C381" s="2"/>
      <c r="D381" s="2"/>
    </row>
    <row r="382">
      <c r="B382" s="2"/>
      <c r="C382" s="2"/>
      <c r="D382" s="2"/>
    </row>
    <row r="383">
      <c r="B383" s="2"/>
      <c r="C383" s="2"/>
      <c r="D383" s="2"/>
    </row>
    <row r="384">
      <c r="B384" s="2"/>
      <c r="C384" s="2"/>
      <c r="D384" s="2"/>
    </row>
    <row r="385">
      <c r="B385" s="2"/>
      <c r="C385" s="2"/>
      <c r="D385" s="2"/>
    </row>
    <row r="386">
      <c r="B386" s="2"/>
      <c r="C386" s="2"/>
      <c r="D386" s="2"/>
    </row>
    <row r="387">
      <c r="B387" s="2"/>
      <c r="C387" s="2"/>
      <c r="D387" s="2"/>
    </row>
    <row r="388">
      <c r="B388" s="2"/>
      <c r="C388" s="2"/>
      <c r="D388" s="2"/>
    </row>
    <row r="389">
      <c r="B389" s="2"/>
      <c r="C389" s="2"/>
      <c r="D389" s="2"/>
    </row>
    <row r="390">
      <c r="B390" s="2"/>
      <c r="C390" s="2"/>
      <c r="D390" s="2"/>
    </row>
    <row r="391">
      <c r="B391" s="2"/>
      <c r="C391" s="2"/>
      <c r="D391" s="2"/>
    </row>
    <row r="392">
      <c r="B392" s="2"/>
      <c r="C392" s="2"/>
      <c r="D392" s="2"/>
    </row>
    <row r="393">
      <c r="B393" s="2"/>
      <c r="C393" s="2"/>
      <c r="D393" s="2"/>
    </row>
    <row r="394">
      <c r="B394" s="2"/>
      <c r="C394" s="2"/>
      <c r="D394" s="2"/>
    </row>
    <row r="395">
      <c r="B395" s="2"/>
      <c r="C395" s="2"/>
      <c r="D395" s="2"/>
    </row>
    <row r="396">
      <c r="B396" s="2"/>
      <c r="C396" s="2"/>
      <c r="D396" s="2"/>
    </row>
    <row r="397">
      <c r="B397" s="2"/>
      <c r="C397" s="2"/>
      <c r="D397" s="2"/>
    </row>
    <row r="398">
      <c r="B398" s="2"/>
      <c r="C398" s="2"/>
      <c r="D398" s="2"/>
    </row>
    <row r="399">
      <c r="B399" s="2"/>
      <c r="C399" s="2"/>
      <c r="D399" s="2"/>
    </row>
    <row r="400">
      <c r="B400" s="2"/>
      <c r="C400" s="2"/>
      <c r="D400" s="2"/>
    </row>
    <row r="401">
      <c r="B401" s="2"/>
      <c r="C401" s="2"/>
      <c r="D401" s="2"/>
    </row>
    <row r="402">
      <c r="B402" s="2"/>
      <c r="C402" s="2"/>
      <c r="D402" s="2"/>
    </row>
    <row r="403">
      <c r="B403" s="2"/>
      <c r="C403" s="2"/>
      <c r="D403" s="2"/>
    </row>
    <row r="404">
      <c r="B404" s="2"/>
      <c r="C404" s="2"/>
      <c r="D404" s="2"/>
    </row>
    <row r="405">
      <c r="B405" s="2"/>
      <c r="C405" s="2"/>
      <c r="D405" s="2"/>
    </row>
    <row r="406">
      <c r="B406" s="2"/>
      <c r="C406" s="2"/>
      <c r="D406" s="2"/>
    </row>
    <row r="407">
      <c r="B407" s="2"/>
      <c r="C407" s="2"/>
      <c r="D407" s="2"/>
    </row>
    <row r="408">
      <c r="B408" s="2"/>
      <c r="C408" s="2"/>
      <c r="D408" s="2"/>
    </row>
    <row r="409">
      <c r="B409" s="2"/>
      <c r="C409" s="2"/>
      <c r="D409" s="2"/>
    </row>
    <row r="410">
      <c r="B410" s="2"/>
      <c r="C410" s="2"/>
      <c r="D410" s="2"/>
    </row>
    <row r="411">
      <c r="B411" s="2"/>
      <c r="C411" s="2"/>
      <c r="D411" s="2"/>
    </row>
    <row r="412">
      <c r="B412" s="2"/>
      <c r="C412" s="2"/>
      <c r="D412" s="2"/>
    </row>
    <row r="413">
      <c r="B413" s="2"/>
      <c r="C413" s="2"/>
      <c r="D413" s="2"/>
    </row>
    <row r="414">
      <c r="B414" s="2"/>
      <c r="C414" s="2"/>
      <c r="D414" s="2"/>
    </row>
    <row r="415">
      <c r="B415" s="2"/>
      <c r="C415" s="2"/>
      <c r="D415" s="2"/>
    </row>
    <row r="416">
      <c r="B416" s="2"/>
      <c r="C416" s="2"/>
      <c r="D416" s="2"/>
    </row>
    <row r="417">
      <c r="B417" s="2"/>
      <c r="C417" s="2"/>
      <c r="D417" s="2"/>
    </row>
    <row r="418">
      <c r="B418" s="2"/>
      <c r="C418" s="2"/>
      <c r="D418" s="2"/>
    </row>
    <row r="419">
      <c r="B419" s="2"/>
      <c r="C419" s="2"/>
      <c r="D419" s="2"/>
    </row>
    <row r="420">
      <c r="B420" s="2"/>
      <c r="C420" s="2"/>
      <c r="D420" s="2"/>
    </row>
    <row r="421">
      <c r="B421" s="2"/>
      <c r="C421" s="2"/>
      <c r="D421" s="2"/>
    </row>
    <row r="422">
      <c r="B422" s="2"/>
      <c r="C422" s="2"/>
      <c r="D422" s="2"/>
    </row>
    <row r="423">
      <c r="B423" s="2"/>
      <c r="C423" s="2"/>
      <c r="D423" s="2"/>
    </row>
    <row r="424">
      <c r="B424" s="2"/>
      <c r="C424" s="2"/>
      <c r="D424" s="2"/>
    </row>
    <row r="425">
      <c r="B425" s="2"/>
      <c r="C425" s="2"/>
      <c r="D425" s="2"/>
    </row>
    <row r="426">
      <c r="B426" s="2"/>
      <c r="C426" s="2"/>
      <c r="D426" s="2"/>
    </row>
    <row r="427">
      <c r="B427" s="2"/>
      <c r="C427" s="2"/>
      <c r="D427" s="2"/>
    </row>
    <row r="428">
      <c r="B428" s="2"/>
      <c r="C428" s="2"/>
      <c r="D428" s="2"/>
    </row>
    <row r="429">
      <c r="B429" s="2"/>
      <c r="C429" s="2"/>
      <c r="D429" s="2"/>
    </row>
    <row r="430">
      <c r="B430" s="2"/>
      <c r="C430" s="2"/>
      <c r="D430" s="2"/>
    </row>
    <row r="431">
      <c r="B431" s="2"/>
      <c r="C431" s="2"/>
      <c r="D431" s="2"/>
    </row>
    <row r="432">
      <c r="B432" s="2"/>
      <c r="C432" s="2"/>
      <c r="D432" s="2"/>
    </row>
    <row r="433">
      <c r="B433" s="2"/>
      <c r="C433" s="2"/>
      <c r="D433" s="2"/>
    </row>
    <row r="434">
      <c r="B434" s="2"/>
      <c r="C434" s="2"/>
      <c r="D434" s="2"/>
    </row>
    <row r="435">
      <c r="B435" s="2"/>
      <c r="C435" s="2"/>
      <c r="D435" s="2"/>
    </row>
    <row r="436">
      <c r="B436" s="2"/>
      <c r="C436" s="2"/>
      <c r="D436" s="2"/>
    </row>
    <row r="437">
      <c r="B437" s="2"/>
      <c r="C437" s="2"/>
      <c r="D437" s="2"/>
    </row>
    <row r="438">
      <c r="B438" s="2"/>
      <c r="C438" s="2"/>
      <c r="D438" s="2"/>
    </row>
    <row r="439">
      <c r="B439" s="2"/>
      <c r="C439" s="2"/>
      <c r="D439" s="2"/>
    </row>
    <row r="440">
      <c r="B440" s="2"/>
      <c r="C440" s="2"/>
      <c r="D440" s="2"/>
    </row>
    <row r="441">
      <c r="B441" s="2"/>
      <c r="C441" s="2"/>
      <c r="D441" s="2"/>
    </row>
    <row r="442">
      <c r="B442" s="2"/>
      <c r="C442" s="2"/>
      <c r="D442" s="2"/>
    </row>
    <row r="443">
      <c r="B443" s="2"/>
      <c r="C443" s="2"/>
      <c r="D443" s="2"/>
    </row>
    <row r="444">
      <c r="B444" s="2"/>
      <c r="C444" s="2"/>
      <c r="D444" s="2"/>
    </row>
    <row r="445">
      <c r="B445" s="2"/>
      <c r="C445" s="2"/>
      <c r="D445" s="2"/>
    </row>
    <row r="446">
      <c r="B446" s="2"/>
      <c r="C446" s="2"/>
      <c r="D446" s="2"/>
    </row>
    <row r="447">
      <c r="B447" s="2"/>
      <c r="C447" s="2"/>
      <c r="D447" s="2"/>
    </row>
    <row r="448">
      <c r="B448" s="2"/>
      <c r="C448" s="2"/>
      <c r="D448" s="2"/>
    </row>
    <row r="449">
      <c r="B449" s="2"/>
      <c r="C449" s="2"/>
      <c r="D449" s="2"/>
    </row>
    <row r="450">
      <c r="B450" s="2"/>
      <c r="C450" s="2"/>
      <c r="D450" s="2"/>
    </row>
    <row r="451">
      <c r="B451" s="2"/>
      <c r="C451" s="2"/>
      <c r="D451" s="2"/>
    </row>
    <row r="452">
      <c r="B452" s="2"/>
      <c r="C452" s="2"/>
      <c r="D452" s="2"/>
    </row>
    <row r="453">
      <c r="B453" s="2"/>
      <c r="C453" s="2"/>
      <c r="D453" s="2"/>
    </row>
    <row r="454">
      <c r="B454" s="2"/>
      <c r="C454" s="2"/>
      <c r="D454" s="2"/>
    </row>
    <row r="455">
      <c r="B455" s="2"/>
      <c r="C455" s="2"/>
      <c r="D455" s="2"/>
    </row>
    <row r="456">
      <c r="B456" s="2"/>
      <c r="C456" s="2"/>
      <c r="D456" s="2"/>
    </row>
    <row r="457">
      <c r="B457" s="2"/>
      <c r="C457" s="2"/>
      <c r="D457" s="2"/>
    </row>
    <row r="458">
      <c r="B458" s="2"/>
      <c r="C458" s="2"/>
      <c r="D458" s="2"/>
    </row>
    <row r="459">
      <c r="B459" s="2"/>
      <c r="C459" s="2"/>
      <c r="D459" s="2"/>
    </row>
    <row r="460">
      <c r="B460" s="2"/>
      <c r="C460" s="2"/>
      <c r="D460" s="2"/>
    </row>
    <row r="461">
      <c r="B461" s="2"/>
      <c r="C461" s="2"/>
      <c r="D461" s="2"/>
    </row>
    <row r="462">
      <c r="B462" s="2"/>
      <c r="C462" s="2"/>
      <c r="D462" s="2"/>
    </row>
    <row r="463">
      <c r="B463" s="2"/>
      <c r="C463" s="2"/>
      <c r="D463" s="2"/>
    </row>
    <row r="464">
      <c r="B464" s="2"/>
      <c r="C464" s="2"/>
      <c r="D464" s="2"/>
    </row>
    <row r="465">
      <c r="B465" s="2"/>
      <c r="C465" s="2"/>
      <c r="D465" s="2"/>
    </row>
    <row r="466">
      <c r="B466" s="2"/>
      <c r="C466" s="2"/>
      <c r="D466" s="2"/>
    </row>
    <row r="467">
      <c r="B467" s="2"/>
      <c r="C467" s="2"/>
      <c r="D467" s="2"/>
    </row>
    <row r="468">
      <c r="B468" s="2"/>
      <c r="C468" s="2"/>
      <c r="D468" s="2"/>
    </row>
    <row r="469">
      <c r="B469" s="2"/>
      <c r="C469" s="2"/>
      <c r="D469" s="2"/>
    </row>
    <row r="470">
      <c r="B470" s="2"/>
      <c r="C470" s="2"/>
      <c r="D470" s="2"/>
    </row>
    <row r="471">
      <c r="B471" s="2"/>
      <c r="C471" s="2"/>
      <c r="D471" s="2"/>
    </row>
    <row r="472">
      <c r="B472" s="2"/>
      <c r="C472" s="2"/>
      <c r="D472" s="2"/>
    </row>
    <row r="473">
      <c r="B473" s="2"/>
      <c r="C473" s="2"/>
      <c r="D473" s="2"/>
    </row>
    <row r="474">
      <c r="B474" s="2"/>
      <c r="C474" s="2"/>
      <c r="D474" s="2"/>
    </row>
    <row r="475">
      <c r="B475" s="2"/>
      <c r="C475" s="2"/>
      <c r="D475" s="2"/>
    </row>
    <row r="476">
      <c r="B476" s="2"/>
      <c r="C476" s="2"/>
      <c r="D476" s="2"/>
    </row>
    <row r="477">
      <c r="B477" s="2"/>
      <c r="C477" s="2"/>
      <c r="D477" s="2"/>
    </row>
    <row r="478">
      <c r="B478" s="2"/>
      <c r="C478" s="2"/>
      <c r="D478" s="2"/>
    </row>
    <row r="479">
      <c r="B479" s="2"/>
      <c r="C479" s="2"/>
      <c r="D479" s="2"/>
    </row>
    <row r="480">
      <c r="B480" s="2"/>
      <c r="C480" s="2"/>
      <c r="D480" s="2"/>
    </row>
    <row r="481">
      <c r="B481" s="2"/>
      <c r="C481" s="2"/>
      <c r="D481" s="2"/>
    </row>
    <row r="482">
      <c r="B482" s="2"/>
      <c r="C482" s="2"/>
      <c r="D482" s="2"/>
    </row>
    <row r="483">
      <c r="B483" s="2"/>
      <c r="C483" s="2"/>
      <c r="D483" s="2"/>
    </row>
    <row r="484">
      <c r="B484" s="2"/>
      <c r="C484" s="2"/>
      <c r="D484" s="2"/>
    </row>
    <row r="485">
      <c r="B485" s="2"/>
      <c r="C485" s="2"/>
      <c r="D485" s="2"/>
    </row>
    <row r="486">
      <c r="B486" s="2"/>
      <c r="C486" s="2"/>
      <c r="D486" s="2"/>
    </row>
    <row r="487">
      <c r="B487" s="2"/>
      <c r="C487" s="2"/>
      <c r="D487" s="2"/>
    </row>
    <row r="488">
      <c r="B488" s="2"/>
      <c r="C488" s="2"/>
      <c r="D488" s="2"/>
    </row>
    <row r="489">
      <c r="B489" s="2"/>
      <c r="C489" s="2"/>
      <c r="D489" s="2"/>
    </row>
    <row r="490">
      <c r="B490" s="2"/>
      <c r="C490" s="2"/>
      <c r="D490" s="2"/>
    </row>
    <row r="491">
      <c r="B491" s="2"/>
      <c r="C491" s="2"/>
      <c r="D491" s="2"/>
    </row>
    <row r="492">
      <c r="B492" s="2"/>
      <c r="C492" s="2"/>
      <c r="D492" s="2"/>
    </row>
    <row r="493">
      <c r="B493" s="2"/>
      <c r="C493" s="2"/>
      <c r="D493" s="2"/>
    </row>
    <row r="494">
      <c r="B494" s="2"/>
      <c r="C494" s="2"/>
      <c r="D494" s="2"/>
    </row>
    <row r="495">
      <c r="B495" s="2"/>
      <c r="C495" s="2"/>
      <c r="D495" s="2"/>
    </row>
    <row r="496">
      <c r="B496" s="2"/>
      <c r="C496" s="2"/>
      <c r="D496" s="2"/>
    </row>
    <row r="497">
      <c r="B497" s="2"/>
      <c r="C497" s="2"/>
      <c r="D497" s="2"/>
    </row>
    <row r="498">
      <c r="B498" s="2"/>
      <c r="C498" s="2"/>
      <c r="D498" s="2"/>
    </row>
    <row r="499">
      <c r="B499" s="2"/>
      <c r="C499" s="2"/>
      <c r="D499" s="2"/>
    </row>
    <row r="500">
      <c r="B500" s="2"/>
      <c r="C500" s="2"/>
      <c r="D500" s="2"/>
    </row>
    <row r="501">
      <c r="B501" s="2"/>
      <c r="C501" s="2"/>
      <c r="D501" s="2"/>
    </row>
    <row r="502">
      <c r="B502" s="2"/>
      <c r="C502" s="2"/>
      <c r="D502" s="2"/>
    </row>
    <row r="503">
      <c r="B503" s="2"/>
      <c r="C503" s="2"/>
      <c r="D503" s="2"/>
    </row>
    <row r="504">
      <c r="B504" s="2"/>
      <c r="C504" s="2"/>
      <c r="D504" s="2"/>
    </row>
    <row r="505">
      <c r="B505" s="2"/>
      <c r="C505" s="2"/>
      <c r="D505" s="2"/>
    </row>
    <row r="506">
      <c r="B506" s="2"/>
      <c r="C506" s="2"/>
      <c r="D506" s="2"/>
    </row>
    <row r="507">
      <c r="B507" s="2"/>
      <c r="C507" s="2"/>
      <c r="D507" s="2"/>
    </row>
    <row r="508">
      <c r="B508" s="2"/>
      <c r="C508" s="2"/>
      <c r="D508" s="2"/>
    </row>
    <row r="509">
      <c r="B509" s="2"/>
      <c r="C509" s="2"/>
      <c r="D509" s="2"/>
    </row>
    <row r="510">
      <c r="B510" s="2"/>
      <c r="C510" s="2"/>
      <c r="D510" s="2"/>
    </row>
    <row r="511">
      <c r="B511" s="2"/>
      <c r="C511" s="2"/>
      <c r="D511" s="2"/>
    </row>
    <row r="512">
      <c r="B512" s="2"/>
      <c r="C512" s="2"/>
      <c r="D512" s="2"/>
    </row>
    <row r="513">
      <c r="B513" s="2"/>
      <c r="C513" s="2"/>
      <c r="D513" s="2"/>
    </row>
    <row r="514">
      <c r="B514" s="2"/>
      <c r="C514" s="2"/>
      <c r="D514" s="2"/>
    </row>
    <row r="515">
      <c r="B515" s="2"/>
      <c r="C515" s="2"/>
      <c r="D515" s="2"/>
    </row>
    <row r="516">
      <c r="B516" s="2"/>
      <c r="C516" s="2"/>
      <c r="D516" s="2"/>
    </row>
    <row r="517">
      <c r="B517" s="2"/>
      <c r="C517" s="2"/>
      <c r="D517" s="2"/>
    </row>
    <row r="518">
      <c r="B518" s="2"/>
      <c r="C518" s="2"/>
      <c r="D518" s="2"/>
    </row>
    <row r="519">
      <c r="B519" s="2"/>
      <c r="C519" s="2"/>
      <c r="D519" s="2"/>
    </row>
    <row r="520">
      <c r="B520" s="2"/>
      <c r="C520" s="2"/>
      <c r="D520" s="2"/>
    </row>
    <row r="521">
      <c r="B521" s="2"/>
      <c r="C521" s="2"/>
      <c r="D521" s="2"/>
    </row>
    <row r="522">
      <c r="B522" s="2"/>
      <c r="C522" s="2"/>
      <c r="D522" s="2"/>
    </row>
    <row r="523">
      <c r="B523" s="2"/>
      <c r="C523" s="2"/>
      <c r="D523" s="2"/>
    </row>
    <row r="524">
      <c r="B524" s="2"/>
      <c r="C524" s="2"/>
      <c r="D524" s="2"/>
    </row>
    <row r="525">
      <c r="B525" s="2"/>
      <c r="C525" s="2"/>
      <c r="D525" s="2"/>
    </row>
    <row r="526">
      <c r="B526" s="2"/>
      <c r="C526" s="2"/>
      <c r="D526" s="2"/>
    </row>
    <row r="527">
      <c r="B527" s="2"/>
      <c r="C527" s="2"/>
      <c r="D527" s="2"/>
    </row>
    <row r="528">
      <c r="B528" s="2"/>
      <c r="C528" s="2"/>
      <c r="D528" s="2"/>
    </row>
    <row r="529">
      <c r="B529" s="2"/>
      <c r="C529" s="2"/>
      <c r="D529" s="2"/>
    </row>
    <row r="530">
      <c r="B530" s="2"/>
      <c r="C530" s="2"/>
      <c r="D530" s="2"/>
    </row>
    <row r="531">
      <c r="B531" s="2"/>
      <c r="C531" s="2"/>
      <c r="D531" s="2"/>
    </row>
    <row r="532">
      <c r="B532" s="2"/>
      <c r="C532" s="2"/>
      <c r="D532" s="2"/>
    </row>
    <row r="533">
      <c r="B533" s="2"/>
      <c r="C533" s="2"/>
      <c r="D533" s="2"/>
    </row>
    <row r="534">
      <c r="B534" s="2"/>
      <c r="C534" s="2"/>
      <c r="D534" s="2"/>
    </row>
    <row r="535">
      <c r="B535" s="2"/>
      <c r="C535" s="2"/>
      <c r="D535" s="2"/>
    </row>
    <row r="536">
      <c r="B536" s="2"/>
      <c r="C536" s="2"/>
      <c r="D536" s="2"/>
    </row>
    <row r="537">
      <c r="B537" s="2"/>
      <c r="C537" s="2"/>
      <c r="D537" s="2"/>
    </row>
    <row r="538">
      <c r="B538" s="2"/>
      <c r="C538" s="2"/>
      <c r="D538" s="2"/>
    </row>
    <row r="539">
      <c r="B539" s="2"/>
      <c r="C539" s="2"/>
      <c r="D539" s="2"/>
    </row>
    <row r="540">
      <c r="B540" s="2"/>
      <c r="C540" s="2"/>
      <c r="D540" s="2"/>
    </row>
    <row r="541">
      <c r="B541" s="2"/>
      <c r="C541" s="2"/>
      <c r="D541" s="2"/>
    </row>
    <row r="542">
      <c r="B542" s="2"/>
      <c r="C542" s="2"/>
      <c r="D542" s="2"/>
    </row>
    <row r="543">
      <c r="B543" s="2"/>
      <c r="C543" s="2"/>
      <c r="D543" s="2"/>
    </row>
    <row r="544">
      <c r="B544" s="2"/>
      <c r="C544" s="2"/>
      <c r="D544" s="2"/>
    </row>
    <row r="545">
      <c r="B545" s="2"/>
      <c r="C545" s="2"/>
      <c r="D545" s="2"/>
    </row>
    <row r="546">
      <c r="B546" s="2"/>
      <c r="C546" s="2"/>
      <c r="D546" s="2"/>
    </row>
    <row r="547">
      <c r="B547" s="2"/>
      <c r="C547" s="2"/>
      <c r="D547" s="2"/>
    </row>
    <row r="548">
      <c r="B548" s="2"/>
      <c r="C548" s="2"/>
      <c r="D548" s="2"/>
    </row>
    <row r="549">
      <c r="B549" s="2"/>
      <c r="C549" s="2"/>
      <c r="D549" s="2"/>
    </row>
    <row r="550">
      <c r="B550" s="2"/>
      <c r="C550" s="2"/>
      <c r="D550" s="2"/>
    </row>
    <row r="551">
      <c r="B551" s="2"/>
      <c r="C551" s="2"/>
      <c r="D551" s="2"/>
    </row>
    <row r="552">
      <c r="B552" s="2"/>
      <c r="C552" s="2"/>
      <c r="D552" s="2"/>
    </row>
    <row r="553">
      <c r="B553" s="2"/>
      <c r="C553" s="2"/>
      <c r="D553" s="2"/>
    </row>
    <row r="554">
      <c r="B554" s="2"/>
      <c r="C554" s="2"/>
      <c r="D554" s="2"/>
    </row>
    <row r="555">
      <c r="B555" s="2"/>
      <c r="C555" s="2"/>
      <c r="D555" s="2"/>
    </row>
    <row r="556">
      <c r="B556" s="2"/>
      <c r="C556" s="2"/>
      <c r="D556" s="2"/>
    </row>
    <row r="557">
      <c r="B557" s="2"/>
      <c r="C557" s="2"/>
      <c r="D557" s="2"/>
    </row>
    <row r="558">
      <c r="B558" s="2"/>
      <c r="C558" s="2"/>
      <c r="D558" s="2"/>
    </row>
    <row r="559">
      <c r="B559" s="2"/>
      <c r="C559" s="2"/>
      <c r="D559" s="2"/>
    </row>
    <row r="560">
      <c r="B560" s="2"/>
      <c r="C560" s="2"/>
      <c r="D560" s="2"/>
    </row>
    <row r="561">
      <c r="B561" s="2"/>
      <c r="C561" s="2"/>
      <c r="D561" s="2"/>
    </row>
    <row r="562">
      <c r="B562" s="2"/>
      <c r="C562" s="2"/>
      <c r="D562" s="2"/>
    </row>
    <row r="563">
      <c r="B563" s="2"/>
      <c r="C563" s="2"/>
      <c r="D563" s="2"/>
    </row>
    <row r="564">
      <c r="B564" s="2"/>
      <c r="C564" s="2"/>
      <c r="D564" s="2"/>
    </row>
    <row r="565">
      <c r="B565" s="2"/>
      <c r="C565" s="2"/>
      <c r="D565" s="2"/>
    </row>
    <row r="566">
      <c r="B566" s="2"/>
      <c r="C566" s="2"/>
      <c r="D566" s="2"/>
    </row>
    <row r="567">
      <c r="B567" s="2"/>
      <c r="C567" s="2"/>
      <c r="D567" s="2"/>
    </row>
    <row r="568">
      <c r="B568" s="2"/>
      <c r="C568" s="2"/>
      <c r="D568" s="2"/>
    </row>
    <row r="569">
      <c r="B569" s="2"/>
      <c r="C569" s="2"/>
      <c r="D569" s="2"/>
    </row>
    <row r="570">
      <c r="B570" s="2"/>
      <c r="C570" s="2"/>
      <c r="D570" s="2"/>
    </row>
    <row r="571">
      <c r="B571" s="2"/>
      <c r="C571" s="2"/>
      <c r="D571" s="2"/>
    </row>
    <row r="572">
      <c r="B572" s="2"/>
      <c r="C572" s="2"/>
      <c r="D572" s="2"/>
    </row>
    <row r="573">
      <c r="B573" s="2"/>
      <c r="C573" s="2"/>
      <c r="D573" s="2"/>
    </row>
    <row r="574">
      <c r="B574" s="2"/>
      <c r="C574" s="2"/>
      <c r="D574" s="2"/>
    </row>
    <row r="575">
      <c r="B575" s="2"/>
      <c r="C575" s="2"/>
      <c r="D575" s="2"/>
    </row>
    <row r="576">
      <c r="B576" s="2"/>
      <c r="C576" s="2"/>
      <c r="D576" s="2"/>
    </row>
    <row r="577">
      <c r="B577" s="2"/>
      <c r="C577" s="2"/>
      <c r="D577" s="2"/>
    </row>
    <row r="578">
      <c r="B578" s="2"/>
      <c r="C578" s="2"/>
      <c r="D578" s="2"/>
    </row>
    <row r="579">
      <c r="B579" s="2"/>
      <c r="C579" s="2"/>
      <c r="D579" s="2"/>
    </row>
    <row r="580">
      <c r="B580" s="2"/>
      <c r="C580" s="2"/>
      <c r="D580" s="2"/>
    </row>
    <row r="581">
      <c r="B581" s="2"/>
      <c r="C581" s="2"/>
      <c r="D581" s="2"/>
    </row>
    <row r="582">
      <c r="B582" s="2"/>
      <c r="C582" s="2"/>
      <c r="D582" s="2"/>
    </row>
    <row r="583">
      <c r="B583" s="2"/>
      <c r="C583" s="2"/>
      <c r="D583" s="2"/>
    </row>
    <row r="584">
      <c r="B584" s="2"/>
      <c r="C584" s="2"/>
      <c r="D584" s="2"/>
    </row>
    <row r="585">
      <c r="B585" s="2"/>
      <c r="C585" s="2"/>
      <c r="D585" s="2"/>
    </row>
    <row r="586">
      <c r="B586" s="2"/>
      <c r="C586" s="2"/>
      <c r="D586" s="2"/>
    </row>
    <row r="587">
      <c r="B587" s="2"/>
      <c r="C587" s="2"/>
      <c r="D587" s="2"/>
    </row>
    <row r="588">
      <c r="B588" s="2"/>
      <c r="C588" s="2"/>
      <c r="D588" s="2"/>
    </row>
    <row r="589">
      <c r="B589" s="2"/>
      <c r="C589" s="2"/>
      <c r="D589" s="2"/>
    </row>
    <row r="590">
      <c r="B590" s="2"/>
      <c r="C590" s="2"/>
      <c r="D590" s="2"/>
    </row>
    <row r="591">
      <c r="B591" s="2"/>
      <c r="C591" s="2"/>
      <c r="D591" s="2"/>
    </row>
    <row r="592">
      <c r="B592" s="2"/>
      <c r="C592" s="2"/>
      <c r="D592" s="2"/>
    </row>
    <row r="593">
      <c r="B593" s="2"/>
      <c r="C593" s="2"/>
      <c r="D593" s="2"/>
    </row>
    <row r="594">
      <c r="B594" s="2"/>
      <c r="C594" s="2"/>
      <c r="D594" s="2"/>
    </row>
    <row r="595">
      <c r="B595" s="2"/>
      <c r="C595" s="2"/>
      <c r="D595" s="2"/>
    </row>
    <row r="596">
      <c r="B596" s="2"/>
      <c r="C596" s="2"/>
      <c r="D596" s="2"/>
    </row>
    <row r="597">
      <c r="B597" s="2"/>
      <c r="C597" s="2"/>
      <c r="D597" s="2"/>
    </row>
    <row r="598">
      <c r="B598" s="2"/>
      <c r="C598" s="2"/>
      <c r="D598" s="2"/>
    </row>
    <row r="599">
      <c r="B599" s="2"/>
      <c r="C599" s="2"/>
      <c r="D599" s="2"/>
    </row>
    <row r="600">
      <c r="B600" s="2"/>
      <c r="C600" s="2"/>
      <c r="D600" s="2"/>
    </row>
    <row r="601">
      <c r="B601" s="2"/>
      <c r="C601" s="2"/>
      <c r="D601" s="2"/>
    </row>
    <row r="602">
      <c r="B602" s="2"/>
      <c r="C602" s="2"/>
      <c r="D602" s="2"/>
    </row>
    <row r="603">
      <c r="B603" s="2"/>
      <c r="C603" s="2"/>
      <c r="D603" s="2"/>
    </row>
    <row r="604">
      <c r="B604" s="2"/>
      <c r="C604" s="2"/>
      <c r="D604" s="2"/>
    </row>
    <row r="605">
      <c r="B605" s="2"/>
      <c r="C605" s="2"/>
      <c r="D605" s="2"/>
    </row>
    <row r="606">
      <c r="B606" s="2"/>
      <c r="C606" s="2"/>
      <c r="D606" s="2"/>
    </row>
    <row r="607">
      <c r="B607" s="2"/>
      <c r="C607" s="2"/>
      <c r="D607" s="2"/>
    </row>
    <row r="608">
      <c r="B608" s="2"/>
      <c r="C608" s="2"/>
      <c r="D608" s="2"/>
    </row>
    <row r="609">
      <c r="B609" s="2"/>
      <c r="C609" s="2"/>
      <c r="D609" s="2"/>
    </row>
    <row r="610">
      <c r="B610" s="2"/>
      <c r="C610" s="2"/>
      <c r="D610" s="2"/>
    </row>
    <row r="611">
      <c r="B611" s="2"/>
      <c r="C611" s="2"/>
      <c r="D611" s="2"/>
    </row>
    <row r="612">
      <c r="B612" s="2"/>
      <c r="C612" s="2"/>
      <c r="D612" s="2"/>
    </row>
    <row r="613">
      <c r="B613" s="2"/>
      <c r="C613" s="2"/>
      <c r="D613" s="2"/>
    </row>
    <row r="614">
      <c r="B614" s="2"/>
      <c r="C614" s="2"/>
      <c r="D614" s="2"/>
    </row>
    <row r="615">
      <c r="B615" s="2"/>
      <c r="C615" s="2"/>
      <c r="D615" s="2"/>
    </row>
    <row r="616">
      <c r="B616" s="2"/>
      <c r="C616" s="2"/>
      <c r="D616" s="2"/>
    </row>
    <row r="617">
      <c r="B617" s="2"/>
      <c r="C617" s="2"/>
      <c r="D617" s="2"/>
    </row>
    <row r="618">
      <c r="B618" s="2"/>
      <c r="C618" s="2"/>
      <c r="D618" s="2"/>
    </row>
    <row r="619">
      <c r="B619" s="2"/>
      <c r="C619" s="2"/>
      <c r="D619" s="2"/>
    </row>
    <row r="620">
      <c r="B620" s="2"/>
      <c r="C620" s="2"/>
      <c r="D620" s="2"/>
    </row>
    <row r="621">
      <c r="B621" s="2"/>
      <c r="C621" s="2"/>
      <c r="D621" s="2"/>
    </row>
    <row r="622">
      <c r="B622" s="2"/>
      <c r="C622" s="2"/>
      <c r="D622" s="2"/>
    </row>
    <row r="623">
      <c r="B623" s="2"/>
      <c r="C623" s="2"/>
      <c r="D623" s="2"/>
    </row>
    <row r="624">
      <c r="B624" s="2"/>
      <c r="C624" s="2"/>
      <c r="D624" s="2"/>
    </row>
    <row r="625">
      <c r="B625" s="2"/>
      <c r="C625" s="2"/>
      <c r="D625" s="2"/>
    </row>
    <row r="626">
      <c r="B626" s="2"/>
      <c r="C626" s="2"/>
      <c r="D626" s="2"/>
    </row>
    <row r="627">
      <c r="B627" s="2"/>
      <c r="C627" s="2"/>
      <c r="D627" s="2"/>
    </row>
    <row r="628">
      <c r="B628" s="2"/>
      <c r="C628" s="2"/>
      <c r="D628" s="2"/>
    </row>
    <row r="629">
      <c r="B629" s="2"/>
      <c r="C629" s="2"/>
      <c r="D629" s="2"/>
    </row>
    <row r="630">
      <c r="B630" s="2"/>
      <c r="C630" s="2"/>
      <c r="D630" s="2"/>
    </row>
    <row r="631">
      <c r="B631" s="2"/>
      <c r="C631" s="2"/>
      <c r="D631" s="2"/>
    </row>
    <row r="632">
      <c r="B632" s="2"/>
      <c r="C632" s="2"/>
      <c r="D632" s="2"/>
    </row>
    <row r="633">
      <c r="B633" s="2"/>
      <c r="C633" s="2"/>
      <c r="D633" s="2"/>
    </row>
    <row r="634">
      <c r="B634" s="2"/>
      <c r="C634" s="2"/>
      <c r="D634" s="2"/>
    </row>
    <row r="635">
      <c r="B635" s="2"/>
      <c r="C635" s="2"/>
      <c r="D635" s="2"/>
    </row>
    <row r="636">
      <c r="B636" s="2"/>
      <c r="C636" s="2"/>
      <c r="D636" s="2"/>
    </row>
    <row r="637">
      <c r="B637" s="2"/>
      <c r="C637" s="2"/>
      <c r="D637" s="2"/>
    </row>
    <row r="638">
      <c r="B638" s="2"/>
      <c r="C638" s="2"/>
      <c r="D638" s="2"/>
    </row>
    <row r="639">
      <c r="B639" s="2"/>
      <c r="C639" s="2"/>
      <c r="D639" s="2"/>
    </row>
    <row r="640">
      <c r="B640" s="2"/>
      <c r="C640" s="2"/>
      <c r="D640" s="2"/>
    </row>
    <row r="641">
      <c r="B641" s="2"/>
      <c r="C641" s="2"/>
      <c r="D641" s="2"/>
    </row>
    <row r="642">
      <c r="B642" s="2"/>
      <c r="C642" s="2"/>
      <c r="D642" s="2"/>
    </row>
    <row r="643">
      <c r="B643" s="2"/>
      <c r="C643" s="2"/>
      <c r="D643" s="2"/>
    </row>
    <row r="644">
      <c r="B644" s="2"/>
      <c r="C644" s="2"/>
      <c r="D644" s="2"/>
    </row>
    <row r="645">
      <c r="B645" s="2"/>
      <c r="C645" s="2"/>
      <c r="D645" s="2"/>
    </row>
    <row r="646">
      <c r="B646" s="2"/>
      <c r="C646" s="2"/>
      <c r="D646" s="2"/>
    </row>
    <row r="647">
      <c r="B647" s="2"/>
      <c r="C647" s="2"/>
      <c r="D647" s="2"/>
    </row>
    <row r="648">
      <c r="B648" s="2"/>
      <c r="C648" s="2"/>
      <c r="D648" s="2"/>
    </row>
    <row r="649">
      <c r="B649" s="2"/>
      <c r="C649" s="2"/>
      <c r="D649" s="2"/>
    </row>
    <row r="650">
      <c r="B650" s="2"/>
      <c r="C650" s="2"/>
      <c r="D650" s="2"/>
    </row>
    <row r="651">
      <c r="B651" s="2"/>
      <c r="C651" s="2"/>
      <c r="D651" s="2"/>
    </row>
    <row r="652">
      <c r="B652" s="2"/>
      <c r="C652" s="2"/>
      <c r="D652" s="2"/>
    </row>
    <row r="653">
      <c r="B653" s="2"/>
      <c r="C653" s="2"/>
      <c r="D653" s="2"/>
    </row>
    <row r="654">
      <c r="B654" s="2"/>
      <c r="C654" s="2"/>
      <c r="D654" s="2"/>
    </row>
    <row r="655">
      <c r="B655" s="2"/>
      <c r="C655" s="2"/>
      <c r="D655" s="2"/>
    </row>
    <row r="656">
      <c r="B656" s="2"/>
      <c r="C656" s="2"/>
      <c r="D656" s="2"/>
    </row>
    <row r="657">
      <c r="B657" s="2"/>
      <c r="C657" s="2"/>
      <c r="D657" s="2"/>
    </row>
    <row r="658">
      <c r="B658" s="2"/>
      <c r="C658" s="2"/>
      <c r="D658" s="2"/>
    </row>
    <row r="659">
      <c r="B659" s="2"/>
      <c r="C659" s="2"/>
      <c r="D659" s="2"/>
    </row>
    <row r="660">
      <c r="B660" s="2"/>
      <c r="C660" s="2"/>
      <c r="D660" s="2"/>
    </row>
    <row r="661">
      <c r="B661" s="2"/>
      <c r="C661" s="2"/>
      <c r="D661" s="2"/>
    </row>
    <row r="662">
      <c r="B662" s="2"/>
      <c r="C662" s="2"/>
      <c r="D662" s="2"/>
    </row>
    <row r="663">
      <c r="B663" s="2"/>
      <c r="C663" s="2"/>
      <c r="D663" s="2"/>
    </row>
    <row r="664">
      <c r="B664" s="2"/>
      <c r="C664" s="2"/>
      <c r="D664" s="2"/>
    </row>
    <row r="665">
      <c r="B665" s="2"/>
      <c r="C665" s="2"/>
      <c r="D665" s="2"/>
    </row>
    <row r="666">
      <c r="B666" s="2"/>
      <c r="C666" s="2"/>
      <c r="D666" s="2"/>
    </row>
    <row r="667">
      <c r="B667" s="2"/>
      <c r="C667" s="2"/>
      <c r="D667" s="2"/>
    </row>
    <row r="668">
      <c r="B668" s="2"/>
      <c r="C668" s="2"/>
      <c r="D668" s="2"/>
    </row>
    <row r="669">
      <c r="B669" s="2"/>
      <c r="C669" s="2"/>
      <c r="D669" s="2"/>
    </row>
    <row r="670">
      <c r="B670" s="2"/>
      <c r="C670" s="2"/>
      <c r="D670" s="2"/>
    </row>
    <row r="671">
      <c r="B671" s="2"/>
      <c r="C671" s="2"/>
      <c r="D671" s="2"/>
    </row>
    <row r="672">
      <c r="B672" s="2"/>
      <c r="C672" s="2"/>
      <c r="D672" s="2"/>
    </row>
    <row r="673">
      <c r="B673" s="2"/>
      <c r="C673" s="2"/>
      <c r="D673" s="2"/>
    </row>
    <row r="674">
      <c r="B674" s="2"/>
      <c r="C674" s="2"/>
      <c r="D674" s="2"/>
    </row>
    <row r="675">
      <c r="B675" s="2"/>
      <c r="C675" s="2"/>
      <c r="D675" s="2"/>
    </row>
    <row r="676">
      <c r="B676" s="2"/>
      <c r="C676" s="2"/>
      <c r="D676" s="2"/>
    </row>
    <row r="677">
      <c r="B677" s="2"/>
      <c r="C677" s="2"/>
      <c r="D677" s="2"/>
    </row>
    <row r="678">
      <c r="B678" s="2"/>
      <c r="C678" s="2"/>
      <c r="D678" s="2"/>
    </row>
    <row r="679">
      <c r="B679" s="2"/>
      <c r="C679" s="2"/>
      <c r="D679" s="2"/>
    </row>
    <row r="680">
      <c r="B680" s="2"/>
      <c r="C680" s="2"/>
      <c r="D680" s="2"/>
    </row>
    <row r="681">
      <c r="B681" s="2"/>
      <c r="C681" s="2"/>
      <c r="D681" s="2"/>
    </row>
    <row r="682">
      <c r="B682" s="2"/>
      <c r="C682" s="2"/>
      <c r="D682" s="2"/>
    </row>
    <row r="683">
      <c r="B683" s="2"/>
      <c r="C683" s="2"/>
      <c r="D683" s="2"/>
    </row>
    <row r="684">
      <c r="B684" s="2"/>
      <c r="C684" s="2"/>
      <c r="D684" s="2"/>
    </row>
    <row r="685">
      <c r="B685" s="2"/>
      <c r="C685" s="2"/>
      <c r="D685" s="2"/>
    </row>
    <row r="686">
      <c r="B686" s="2"/>
      <c r="C686" s="2"/>
      <c r="D686" s="2"/>
    </row>
    <row r="687">
      <c r="B687" s="2"/>
      <c r="C687" s="2"/>
      <c r="D687" s="2"/>
    </row>
    <row r="688">
      <c r="B688" s="2"/>
      <c r="C688" s="2"/>
      <c r="D688" s="2"/>
    </row>
    <row r="689">
      <c r="B689" s="2"/>
      <c r="C689" s="2"/>
      <c r="D689" s="2"/>
    </row>
    <row r="690">
      <c r="B690" s="2"/>
      <c r="C690" s="2"/>
      <c r="D690" s="2"/>
    </row>
    <row r="691">
      <c r="B691" s="2"/>
      <c r="C691" s="2"/>
      <c r="D691" s="2"/>
    </row>
    <row r="692">
      <c r="B692" s="2"/>
      <c r="C692" s="2"/>
      <c r="D692" s="2"/>
    </row>
    <row r="693">
      <c r="B693" s="2"/>
      <c r="C693" s="2"/>
      <c r="D693" s="2"/>
    </row>
    <row r="694">
      <c r="B694" s="2"/>
      <c r="C694" s="2"/>
      <c r="D694" s="2"/>
    </row>
    <row r="695">
      <c r="B695" s="2"/>
      <c r="C695" s="2"/>
      <c r="D695" s="2"/>
    </row>
    <row r="696">
      <c r="B696" s="2"/>
      <c r="C696" s="2"/>
      <c r="D696" s="2"/>
    </row>
    <row r="697">
      <c r="B697" s="2"/>
      <c r="C697" s="2"/>
      <c r="D697" s="2"/>
    </row>
    <row r="698">
      <c r="B698" s="2"/>
      <c r="C698" s="2"/>
      <c r="D698" s="2"/>
    </row>
    <row r="699">
      <c r="B699" s="2"/>
      <c r="C699" s="2"/>
      <c r="D699" s="2"/>
    </row>
    <row r="700">
      <c r="B700" s="2"/>
      <c r="C700" s="2"/>
      <c r="D700" s="2"/>
    </row>
    <row r="701">
      <c r="B701" s="2"/>
      <c r="C701" s="2"/>
      <c r="D701" s="2"/>
    </row>
    <row r="702">
      <c r="B702" s="2"/>
      <c r="C702" s="2"/>
      <c r="D702" s="2"/>
    </row>
    <row r="703">
      <c r="B703" s="2"/>
      <c r="C703" s="2"/>
      <c r="D703" s="2"/>
    </row>
    <row r="704">
      <c r="B704" s="2"/>
      <c r="C704" s="2"/>
      <c r="D704" s="2"/>
    </row>
    <row r="705">
      <c r="B705" s="2"/>
      <c r="C705" s="2"/>
      <c r="D705" s="2"/>
    </row>
    <row r="706">
      <c r="B706" s="2"/>
      <c r="C706" s="2"/>
      <c r="D706" s="2"/>
    </row>
    <row r="707">
      <c r="B707" s="2"/>
      <c r="C707" s="2"/>
      <c r="D707" s="2"/>
    </row>
    <row r="708">
      <c r="B708" s="2"/>
      <c r="C708" s="2"/>
      <c r="D708" s="2"/>
    </row>
    <row r="709">
      <c r="B709" s="2"/>
      <c r="C709" s="2"/>
      <c r="D709" s="2"/>
    </row>
    <row r="710">
      <c r="B710" s="2"/>
      <c r="C710" s="2"/>
      <c r="D710" s="2"/>
    </row>
    <row r="711">
      <c r="B711" s="2"/>
      <c r="C711" s="2"/>
      <c r="D711" s="2"/>
    </row>
    <row r="712">
      <c r="B712" s="2"/>
      <c r="C712" s="2"/>
      <c r="D712" s="2"/>
    </row>
    <row r="713">
      <c r="B713" s="2"/>
      <c r="C713" s="2"/>
      <c r="D713" s="2"/>
    </row>
    <row r="714">
      <c r="B714" s="2"/>
      <c r="C714" s="2"/>
      <c r="D714" s="2"/>
    </row>
    <row r="715">
      <c r="B715" s="2"/>
      <c r="C715" s="2"/>
      <c r="D715" s="2"/>
    </row>
    <row r="716">
      <c r="B716" s="2"/>
      <c r="C716" s="2"/>
      <c r="D716" s="2"/>
    </row>
    <row r="717">
      <c r="B717" s="2"/>
      <c r="C717" s="2"/>
      <c r="D717" s="2"/>
    </row>
    <row r="718">
      <c r="B718" s="2"/>
      <c r="C718" s="2"/>
      <c r="D718" s="2"/>
    </row>
    <row r="719">
      <c r="B719" s="2"/>
      <c r="C719" s="2"/>
      <c r="D719" s="2"/>
    </row>
    <row r="720">
      <c r="B720" s="2"/>
      <c r="C720" s="2"/>
      <c r="D720" s="2"/>
    </row>
    <row r="721">
      <c r="B721" s="2"/>
      <c r="C721" s="2"/>
      <c r="D721" s="2"/>
    </row>
    <row r="722">
      <c r="B722" s="2"/>
      <c r="C722" s="2"/>
      <c r="D722" s="2"/>
    </row>
    <row r="723">
      <c r="B723" s="2"/>
      <c r="C723" s="2"/>
      <c r="D723" s="2"/>
    </row>
    <row r="724">
      <c r="B724" s="2"/>
      <c r="C724" s="2"/>
      <c r="D724" s="2"/>
    </row>
    <row r="725">
      <c r="B725" s="2"/>
      <c r="C725" s="2"/>
      <c r="D725" s="2"/>
    </row>
    <row r="726">
      <c r="B726" s="2"/>
      <c r="C726" s="2"/>
      <c r="D726" s="2"/>
    </row>
    <row r="727">
      <c r="B727" s="2"/>
      <c r="C727" s="2"/>
      <c r="D727" s="2"/>
    </row>
    <row r="728">
      <c r="B728" s="2"/>
      <c r="C728" s="2"/>
      <c r="D728" s="2"/>
    </row>
    <row r="729">
      <c r="B729" s="2"/>
      <c r="C729" s="2"/>
      <c r="D729" s="2"/>
    </row>
    <row r="730">
      <c r="B730" s="2"/>
      <c r="C730" s="2"/>
      <c r="D730" s="2"/>
    </row>
    <row r="731">
      <c r="B731" s="2"/>
      <c r="C731" s="2"/>
      <c r="D731" s="2"/>
    </row>
    <row r="732">
      <c r="B732" s="2"/>
      <c r="C732" s="2"/>
      <c r="D732" s="2"/>
    </row>
    <row r="733">
      <c r="B733" s="2"/>
      <c r="C733" s="2"/>
      <c r="D733" s="2"/>
    </row>
    <row r="734">
      <c r="B734" s="2"/>
      <c r="C734" s="2"/>
      <c r="D734" s="2"/>
    </row>
    <row r="735">
      <c r="B735" s="2"/>
      <c r="C735" s="2"/>
      <c r="D735" s="2"/>
    </row>
    <row r="736">
      <c r="B736" s="2"/>
      <c r="C736" s="2"/>
      <c r="D736" s="2"/>
    </row>
    <row r="737">
      <c r="B737" s="2"/>
      <c r="C737" s="2"/>
      <c r="D737" s="2"/>
    </row>
    <row r="738">
      <c r="B738" s="2"/>
      <c r="C738" s="2"/>
      <c r="D738" s="2"/>
    </row>
    <row r="739">
      <c r="B739" s="2"/>
      <c r="C739" s="2"/>
      <c r="D739" s="2"/>
    </row>
    <row r="740">
      <c r="B740" s="2"/>
      <c r="C740" s="2"/>
      <c r="D740" s="2"/>
    </row>
    <row r="741">
      <c r="B741" s="2"/>
      <c r="C741" s="2"/>
      <c r="D741" s="2"/>
    </row>
    <row r="742">
      <c r="B742" s="2"/>
      <c r="C742" s="2"/>
      <c r="D742" s="2"/>
    </row>
    <row r="743">
      <c r="B743" s="2"/>
      <c r="C743" s="2"/>
      <c r="D743" s="2"/>
    </row>
    <row r="744">
      <c r="B744" s="2"/>
      <c r="C744" s="2"/>
      <c r="D744" s="2"/>
    </row>
    <row r="745">
      <c r="B745" s="2"/>
      <c r="C745" s="2"/>
      <c r="D745" s="2"/>
    </row>
    <row r="746">
      <c r="B746" s="2"/>
      <c r="C746" s="2"/>
      <c r="D746" s="2"/>
    </row>
    <row r="747">
      <c r="B747" s="2"/>
      <c r="C747" s="2"/>
      <c r="D747" s="2"/>
    </row>
    <row r="748">
      <c r="B748" s="2"/>
      <c r="C748" s="2"/>
      <c r="D748" s="2"/>
    </row>
    <row r="749">
      <c r="B749" s="2"/>
      <c r="C749" s="2"/>
      <c r="D749" s="2"/>
    </row>
    <row r="750">
      <c r="B750" s="2"/>
      <c r="C750" s="2"/>
      <c r="D750" s="2"/>
    </row>
    <row r="751">
      <c r="B751" s="2"/>
      <c r="C751" s="2"/>
      <c r="D751" s="2"/>
    </row>
    <row r="752">
      <c r="B752" s="2"/>
      <c r="C752" s="2"/>
      <c r="D752" s="2"/>
    </row>
    <row r="753">
      <c r="B753" s="2"/>
      <c r="C753" s="2"/>
      <c r="D753" s="2"/>
    </row>
    <row r="754">
      <c r="B754" s="2"/>
      <c r="C754" s="2"/>
      <c r="D754" s="2"/>
    </row>
    <row r="755">
      <c r="B755" s="2"/>
      <c r="C755" s="2"/>
      <c r="D755" s="2"/>
    </row>
    <row r="756">
      <c r="B756" s="2"/>
      <c r="C756" s="2"/>
      <c r="D756" s="2"/>
    </row>
    <row r="757">
      <c r="B757" s="2"/>
      <c r="C757" s="2"/>
      <c r="D757" s="2"/>
    </row>
    <row r="758">
      <c r="B758" s="2"/>
      <c r="C758" s="2"/>
      <c r="D758" s="2"/>
    </row>
    <row r="759">
      <c r="B759" s="2"/>
      <c r="C759" s="2"/>
      <c r="D759" s="2"/>
    </row>
    <row r="760">
      <c r="B760" s="2"/>
      <c r="C760" s="2"/>
      <c r="D760" s="2"/>
    </row>
    <row r="761">
      <c r="B761" s="2"/>
      <c r="C761" s="2"/>
      <c r="D761" s="2"/>
    </row>
    <row r="762">
      <c r="B762" s="2"/>
      <c r="C762" s="2"/>
      <c r="D762" s="2"/>
    </row>
    <row r="763">
      <c r="B763" s="2"/>
      <c r="C763" s="2"/>
      <c r="D763" s="2"/>
    </row>
    <row r="764">
      <c r="B764" s="2"/>
      <c r="C764" s="2"/>
      <c r="D764" s="2"/>
    </row>
    <row r="765">
      <c r="B765" s="2"/>
      <c r="C765" s="2"/>
      <c r="D765" s="2"/>
    </row>
    <row r="766">
      <c r="B766" s="2"/>
      <c r="C766" s="2"/>
      <c r="D766" s="2"/>
    </row>
    <row r="767">
      <c r="B767" s="2"/>
      <c r="C767" s="2"/>
      <c r="D767" s="2"/>
    </row>
    <row r="768">
      <c r="B768" s="2"/>
      <c r="C768" s="2"/>
      <c r="D768" s="2"/>
    </row>
    <row r="769">
      <c r="B769" s="2"/>
      <c r="C769" s="2"/>
      <c r="D769" s="2"/>
    </row>
    <row r="770">
      <c r="B770" s="2"/>
      <c r="C770" s="2"/>
      <c r="D770" s="2"/>
    </row>
    <row r="771">
      <c r="B771" s="2"/>
      <c r="C771" s="2"/>
      <c r="D771" s="2"/>
    </row>
    <row r="772">
      <c r="B772" s="2"/>
      <c r="C772" s="2"/>
      <c r="D772" s="2"/>
    </row>
    <row r="773">
      <c r="B773" s="2"/>
      <c r="C773" s="2"/>
      <c r="D773" s="2"/>
    </row>
    <row r="774">
      <c r="B774" s="2"/>
      <c r="C774" s="2"/>
      <c r="D774" s="2"/>
    </row>
    <row r="775">
      <c r="B775" s="2"/>
      <c r="C775" s="2"/>
      <c r="D775" s="2"/>
    </row>
    <row r="776">
      <c r="B776" s="2"/>
      <c r="C776" s="2"/>
      <c r="D776" s="2"/>
    </row>
    <row r="777">
      <c r="B777" s="2"/>
      <c r="C777" s="2"/>
      <c r="D777" s="2"/>
    </row>
    <row r="778">
      <c r="B778" s="2"/>
      <c r="C778" s="2"/>
      <c r="D778" s="2"/>
    </row>
    <row r="779">
      <c r="B779" s="2"/>
      <c r="C779" s="2"/>
      <c r="D779" s="2"/>
    </row>
    <row r="780">
      <c r="B780" s="2"/>
      <c r="C780" s="2"/>
      <c r="D780" s="2"/>
    </row>
    <row r="781">
      <c r="B781" s="2"/>
      <c r="C781" s="2"/>
      <c r="D781" s="2"/>
    </row>
    <row r="782">
      <c r="B782" s="2"/>
      <c r="C782" s="2"/>
      <c r="D782" s="2"/>
    </row>
    <row r="783">
      <c r="B783" s="2"/>
      <c r="C783" s="2"/>
      <c r="D783" s="2"/>
    </row>
    <row r="784">
      <c r="B784" s="2"/>
      <c r="C784" s="2"/>
      <c r="D784" s="2"/>
    </row>
    <row r="785">
      <c r="B785" s="2"/>
      <c r="C785" s="2"/>
      <c r="D785" s="2"/>
    </row>
    <row r="786">
      <c r="B786" s="2"/>
      <c r="C786" s="2"/>
      <c r="D786" s="2"/>
    </row>
    <row r="787">
      <c r="B787" s="2"/>
      <c r="C787" s="2"/>
      <c r="D787" s="2"/>
    </row>
    <row r="788">
      <c r="B788" s="2"/>
      <c r="C788" s="2"/>
      <c r="D788" s="2"/>
    </row>
    <row r="789">
      <c r="B789" s="2"/>
      <c r="C789" s="2"/>
      <c r="D789" s="2"/>
    </row>
    <row r="790">
      <c r="B790" s="2"/>
      <c r="C790" s="2"/>
      <c r="D790" s="2"/>
    </row>
    <row r="791">
      <c r="B791" s="2"/>
      <c r="C791" s="2"/>
      <c r="D791" s="2"/>
    </row>
    <row r="792">
      <c r="B792" s="2"/>
      <c r="C792" s="2"/>
      <c r="D792" s="2"/>
    </row>
    <row r="793">
      <c r="B793" s="2"/>
      <c r="C793" s="2"/>
      <c r="D793" s="2"/>
    </row>
    <row r="794">
      <c r="B794" s="2"/>
      <c r="C794" s="2"/>
      <c r="D794" s="2"/>
    </row>
    <row r="795">
      <c r="B795" s="2"/>
      <c r="C795" s="2"/>
      <c r="D795" s="2"/>
    </row>
    <row r="796">
      <c r="B796" s="2"/>
      <c r="C796" s="2"/>
      <c r="D796" s="2"/>
    </row>
    <row r="797">
      <c r="B797" s="2"/>
      <c r="C797" s="2"/>
      <c r="D797" s="2"/>
    </row>
    <row r="798">
      <c r="B798" s="2"/>
      <c r="C798" s="2"/>
      <c r="D798" s="2"/>
    </row>
    <row r="799">
      <c r="B799" s="2"/>
      <c r="C799" s="2"/>
      <c r="D799" s="2"/>
    </row>
    <row r="800">
      <c r="B800" s="2"/>
      <c r="C800" s="2"/>
      <c r="D800" s="2"/>
    </row>
    <row r="801">
      <c r="B801" s="2"/>
      <c r="C801" s="2"/>
      <c r="D801" s="2"/>
    </row>
    <row r="802">
      <c r="B802" s="2"/>
      <c r="C802" s="2"/>
      <c r="D802" s="2"/>
    </row>
    <row r="803">
      <c r="B803" s="2"/>
      <c r="C803" s="2"/>
      <c r="D803" s="2"/>
    </row>
    <row r="804">
      <c r="B804" s="2"/>
      <c r="C804" s="2"/>
      <c r="D804" s="2"/>
    </row>
    <row r="805">
      <c r="B805" s="2"/>
      <c r="C805" s="2"/>
      <c r="D805" s="2"/>
    </row>
    <row r="806">
      <c r="B806" s="2"/>
      <c r="C806" s="2"/>
      <c r="D806" s="2"/>
    </row>
    <row r="807">
      <c r="B807" s="2"/>
      <c r="C807" s="2"/>
      <c r="D807" s="2"/>
    </row>
    <row r="808">
      <c r="B808" s="2"/>
      <c r="C808" s="2"/>
      <c r="D808" s="2"/>
    </row>
    <row r="809">
      <c r="B809" s="2"/>
      <c r="C809" s="2"/>
      <c r="D809" s="2"/>
    </row>
    <row r="810">
      <c r="B810" s="2"/>
      <c r="C810" s="2"/>
      <c r="D810" s="2"/>
    </row>
    <row r="811">
      <c r="B811" s="2"/>
      <c r="C811" s="2"/>
      <c r="D811" s="2"/>
    </row>
    <row r="812">
      <c r="B812" s="2"/>
      <c r="C812" s="2"/>
      <c r="D812" s="2"/>
    </row>
    <row r="813">
      <c r="B813" s="2"/>
      <c r="C813" s="2"/>
      <c r="D813" s="2"/>
    </row>
    <row r="814">
      <c r="B814" s="2"/>
      <c r="C814" s="2"/>
      <c r="D814" s="2"/>
    </row>
    <row r="815">
      <c r="B815" s="2"/>
      <c r="C815" s="2"/>
      <c r="D815" s="2"/>
    </row>
    <row r="816">
      <c r="B816" s="2"/>
      <c r="C816" s="2"/>
      <c r="D816" s="2"/>
    </row>
    <row r="817">
      <c r="B817" s="2"/>
      <c r="C817" s="2"/>
      <c r="D817" s="2"/>
    </row>
    <row r="818">
      <c r="B818" s="2"/>
      <c r="C818" s="2"/>
      <c r="D818" s="2"/>
    </row>
    <row r="819">
      <c r="B819" s="2"/>
      <c r="C819" s="2"/>
      <c r="D819" s="2"/>
    </row>
    <row r="820">
      <c r="B820" s="2"/>
      <c r="C820" s="2"/>
      <c r="D820" s="2"/>
    </row>
    <row r="821">
      <c r="B821" s="2"/>
      <c r="C821" s="2"/>
      <c r="D821" s="2"/>
    </row>
    <row r="822">
      <c r="B822" s="2"/>
      <c r="C822" s="2"/>
      <c r="D822" s="2"/>
    </row>
    <row r="823">
      <c r="B823" s="2"/>
      <c r="C823" s="2"/>
      <c r="D823" s="2"/>
    </row>
    <row r="824">
      <c r="B824" s="2"/>
      <c r="C824" s="2"/>
      <c r="D824" s="2"/>
    </row>
    <row r="825">
      <c r="B825" s="2"/>
      <c r="C825" s="2"/>
      <c r="D825" s="2"/>
    </row>
    <row r="826">
      <c r="B826" s="2"/>
      <c r="C826" s="2"/>
      <c r="D826" s="2"/>
    </row>
    <row r="827">
      <c r="B827" s="2"/>
      <c r="C827" s="2"/>
      <c r="D827" s="2"/>
    </row>
    <row r="828">
      <c r="B828" s="2"/>
      <c r="C828" s="2"/>
      <c r="D828" s="2"/>
    </row>
    <row r="829">
      <c r="B829" s="2"/>
      <c r="C829" s="2"/>
      <c r="D829" s="2"/>
    </row>
    <row r="830">
      <c r="B830" s="2"/>
      <c r="C830" s="2"/>
      <c r="D830" s="2"/>
    </row>
    <row r="831">
      <c r="B831" s="2"/>
      <c r="C831" s="2"/>
      <c r="D831" s="2"/>
    </row>
    <row r="832">
      <c r="B832" s="2"/>
      <c r="C832" s="2"/>
      <c r="D832" s="2"/>
    </row>
    <row r="833">
      <c r="B833" s="2"/>
      <c r="C833" s="2"/>
      <c r="D833" s="2"/>
    </row>
    <row r="834">
      <c r="B834" s="2"/>
      <c r="C834" s="2"/>
      <c r="D834" s="2"/>
    </row>
    <row r="835">
      <c r="B835" s="2"/>
      <c r="C835" s="2"/>
      <c r="D835" s="2"/>
    </row>
    <row r="836">
      <c r="B836" s="2"/>
      <c r="C836" s="2"/>
      <c r="D836" s="2"/>
    </row>
    <row r="837">
      <c r="B837" s="2"/>
      <c r="C837" s="2"/>
      <c r="D837" s="2"/>
    </row>
    <row r="838">
      <c r="B838" s="2"/>
      <c r="C838" s="2"/>
      <c r="D838" s="2"/>
    </row>
    <row r="839">
      <c r="B839" s="2"/>
      <c r="C839" s="2"/>
      <c r="D839" s="2"/>
    </row>
    <row r="840">
      <c r="B840" s="2"/>
      <c r="C840" s="2"/>
      <c r="D840" s="2"/>
    </row>
    <row r="841">
      <c r="B841" s="2"/>
      <c r="C841" s="2"/>
      <c r="D841" s="2"/>
    </row>
    <row r="842">
      <c r="B842" s="2"/>
      <c r="C842" s="2"/>
      <c r="D842" s="2"/>
    </row>
    <row r="843">
      <c r="B843" s="2"/>
      <c r="C843" s="2"/>
      <c r="D843" s="2"/>
    </row>
    <row r="844">
      <c r="B844" s="2"/>
      <c r="C844" s="2"/>
      <c r="D844" s="2"/>
    </row>
    <row r="845">
      <c r="B845" s="2"/>
      <c r="C845" s="2"/>
      <c r="D845" s="2"/>
    </row>
    <row r="846">
      <c r="B846" s="2"/>
      <c r="C846" s="2"/>
      <c r="D846" s="2"/>
    </row>
    <row r="847">
      <c r="B847" s="2"/>
      <c r="C847" s="2"/>
      <c r="D847" s="2"/>
    </row>
    <row r="848">
      <c r="B848" s="2"/>
      <c r="C848" s="2"/>
      <c r="D848" s="2"/>
    </row>
    <row r="849">
      <c r="B849" s="2"/>
      <c r="C849" s="2"/>
      <c r="D849" s="2"/>
    </row>
    <row r="850">
      <c r="B850" s="2"/>
      <c r="C850" s="2"/>
      <c r="D850" s="2"/>
    </row>
    <row r="851">
      <c r="B851" s="2"/>
      <c r="C851" s="2"/>
      <c r="D851" s="2"/>
    </row>
    <row r="852">
      <c r="B852" s="2"/>
      <c r="C852" s="2"/>
      <c r="D852" s="2"/>
    </row>
    <row r="853">
      <c r="B853" s="2"/>
      <c r="C853" s="2"/>
      <c r="D853" s="2"/>
    </row>
    <row r="854">
      <c r="B854" s="2"/>
      <c r="C854" s="2"/>
      <c r="D854" s="2"/>
    </row>
    <row r="855">
      <c r="B855" s="2"/>
      <c r="C855" s="2"/>
      <c r="D855" s="2"/>
    </row>
    <row r="856">
      <c r="B856" s="2"/>
      <c r="C856" s="2"/>
      <c r="D856" s="2"/>
    </row>
    <row r="857">
      <c r="B857" s="2"/>
      <c r="C857" s="2"/>
      <c r="D857" s="2"/>
    </row>
    <row r="858">
      <c r="B858" s="2"/>
      <c r="C858" s="2"/>
      <c r="D858" s="2"/>
    </row>
    <row r="859">
      <c r="B859" s="2"/>
      <c r="C859" s="2"/>
      <c r="D859" s="2"/>
    </row>
    <row r="860">
      <c r="B860" s="2"/>
      <c r="C860" s="2"/>
      <c r="D860" s="2"/>
    </row>
    <row r="861">
      <c r="B861" s="2"/>
      <c r="C861" s="2"/>
      <c r="D861" s="2"/>
    </row>
    <row r="862">
      <c r="B862" s="2"/>
      <c r="C862" s="2"/>
      <c r="D862" s="2"/>
    </row>
    <row r="863">
      <c r="B863" s="2"/>
      <c r="C863" s="2"/>
      <c r="D863" s="2"/>
    </row>
    <row r="864">
      <c r="B864" s="2"/>
      <c r="C864" s="2"/>
      <c r="D864" s="2"/>
    </row>
    <row r="865">
      <c r="B865" s="2"/>
      <c r="C865" s="2"/>
      <c r="D865" s="2"/>
    </row>
    <row r="866">
      <c r="B866" s="2"/>
      <c r="C866" s="2"/>
      <c r="D866" s="2"/>
    </row>
    <row r="867">
      <c r="B867" s="2"/>
      <c r="C867" s="2"/>
      <c r="D867" s="2"/>
    </row>
    <row r="868">
      <c r="B868" s="2"/>
      <c r="C868" s="2"/>
      <c r="D868" s="2"/>
    </row>
    <row r="869">
      <c r="B869" s="2"/>
      <c r="C869" s="2"/>
      <c r="D869" s="2"/>
    </row>
    <row r="870">
      <c r="B870" s="2"/>
      <c r="C870" s="2"/>
      <c r="D870" s="2"/>
    </row>
    <row r="871">
      <c r="B871" s="2"/>
      <c r="C871" s="2"/>
      <c r="D871" s="2"/>
    </row>
    <row r="872">
      <c r="B872" s="2"/>
      <c r="C872" s="2"/>
      <c r="D872" s="2"/>
    </row>
    <row r="873">
      <c r="B873" s="2"/>
      <c r="C873" s="2"/>
      <c r="D873" s="2"/>
    </row>
    <row r="874">
      <c r="B874" s="2"/>
      <c r="C874" s="2"/>
      <c r="D874" s="2"/>
    </row>
    <row r="875">
      <c r="B875" s="2"/>
      <c r="C875" s="2"/>
      <c r="D875" s="2"/>
    </row>
    <row r="876">
      <c r="B876" s="2"/>
      <c r="C876" s="2"/>
      <c r="D876" s="2"/>
    </row>
    <row r="877">
      <c r="B877" s="2"/>
      <c r="C877" s="2"/>
      <c r="D877" s="2"/>
    </row>
    <row r="878">
      <c r="B878" s="2"/>
      <c r="C878" s="2"/>
      <c r="D878" s="2"/>
    </row>
    <row r="879">
      <c r="B879" s="2"/>
      <c r="C879" s="2"/>
      <c r="D879" s="2"/>
    </row>
    <row r="880">
      <c r="B880" s="2"/>
      <c r="C880" s="2"/>
      <c r="D880" s="2"/>
    </row>
    <row r="881">
      <c r="B881" s="2"/>
      <c r="C881" s="2"/>
      <c r="D881" s="2"/>
    </row>
    <row r="882">
      <c r="B882" s="2"/>
      <c r="C882" s="2"/>
      <c r="D882" s="2"/>
    </row>
    <row r="883">
      <c r="B883" s="2"/>
      <c r="C883" s="2"/>
      <c r="D883" s="2"/>
    </row>
    <row r="884">
      <c r="B884" s="2"/>
      <c r="C884" s="2"/>
      <c r="D884" s="2"/>
    </row>
    <row r="885">
      <c r="B885" s="2"/>
      <c r="C885" s="2"/>
      <c r="D885" s="2"/>
    </row>
    <row r="886">
      <c r="B886" s="2"/>
      <c r="C886" s="2"/>
      <c r="D886" s="2"/>
    </row>
    <row r="887">
      <c r="B887" s="2"/>
      <c r="C887" s="2"/>
      <c r="D887" s="2"/>
    </row>
    <row r="888">
      <c r="B888" s="2"/>
      <c r="C888" s="2"/>
      <c r="D888" s="2"/>
    </row>
    <row r="889">
      <c r="B889" s="2"/>
      <c r="C889" s="2"/>
      <c r="D889" s="2"/>
    </row>
    <row r="890">
      <c r="B890" s="2"/>
      <c r="C890" s="2"/>
      <c r="D890" s="2"/>
    </row>
    <row r="891">
      <c r="B891" s="2"/>
      <c r="C891" s="2"/>
      <c r="D891" s="2"/>
    </row>
    <row r="892">
      <c r="B892" s="2"/>
      <c r="C892" s="2"/>
      <c r="D892" s="2"/>
    </row>
    <row r="893">
      <c r="B893" s="2"/>
      <c r="C893" s="2"/>
      <c r="D893" s="2"/>
    </row>
    <row r="894">
      <c r="B894" s="2"/>
      <c r="C894" s="2"/>
      <c r="D894" s="2"/>
    </row>
    <row r="895">
      <c r="B895" s="2"/>
      <c r="C895" s="2"/>
      <c r="D895" s="2"/>
    </row>
    <row r="896">
      <c r="B896" s="2"/>
      <c r="C896" s="2"/>
      <c r="D896" s="2"/>
    </row>
    <row r="897">
      <c r="B897" s="2"/>
      <c r="C897" s="2"/>
      <c r="D897" s="2"/>
    </row>
    <row r="898">
      <c r="B898" s="2"/>
      <c r="C898" s="2"/>
      <c r="D898" s="2"/>
    </row>
    <row r="899">
      <c r="B899" s="2"/>
      <c r="C899" s="2"/>
      <c r="D899" s="2"/>
    </row>
    <row r="900">
      <c r="B900" s="2"/>
      <c r="C900" s="2"/>
      <c r="D900" s="2"/>
    </row>
    <row r="901">
      <c r="B901" s="2"/>
      <c r="C901" s="2"/>
      <c r="D901" s="2"/>
    </row>
    <row r="902">
      <c r="B902" s="2"/>
      <c r="C902" s="2"/>
      <c r="D902" s="2"/>
    </row>
    <row r="903">
      <c r="B903" s="2"/>
      <c r="C903" s="2"/>
      <c r="D903" s="2"/>
    </row>
    <row r="904">
      <c r="B904" s="2"/>
      <c r="C904" s="2"/>
      <c r="D904" s="2"/>
    </row>
    <row r="905">
      <c r="B905" s="2"/>
      <c r="C905" s="2"/>
      <c r="D905" s="2"/>
    </row>
    <row r="906">
      <c r="B906" s="2"/>
      <c r="C906" s="2"/>
      <c r="D906" s="2"/>
    </row>
    <row r="907">
      <c r="B907" s="2"/>
      <c r="C907" s="2"/>
      <c r="D907" s="2"/>
    </row>
    <row r="908">
      <c r="B908" s="2"/>
      <c r="C908" s="2"/>
      <c r="D908" s="2"/>
    </row>
    <row r="909">
      <c r="B909" s="2"/>
      <c r="C909" s="2"/>
      <c r="D909" s="2"/>
    </row>
    <row r="910">
      <c r="B910" s="2"/>
      <c r="C910" s="2"/>
      <c r="D910" s="2"/>
    </row>
    <row r="911">
      <c r="B911" s="2"/>
      <c r="C911" s="2"/>
      <c r="D911" s="2"/>
    </row>
    <row r="912">
      <c r="B912" s="2"/>
      <c r="C912" s="2"/>
      <c r="D912" s="2"/>
    </row>
    <row r="913">
      <c r="B913" s="2"/>
      <c r="C913" s="2"/>
      <c r="D913" s="2"/>
    </row>
    <row r="914">
      <c r="B914" s="2"/>
      <c r="C914" s="2"/>
      <c r="D914" s="2"/>
    </row>
    <row r="915">
      <c r="B915" s="2"/>
      <c r="C915" s="2"/>
      <c r="D915" s="2"/>
    </row>
    <row r="916">
      <c r="B916" s="2"/>
      <c r="C916" s="2"/>
      <c r="D916" s="2"/>
    </row>
    <row r="917">
      <c r="B917" s="2"/>
      <c r="C917" s="2"/>
      <c r="D917" s="2"/>
    </row>
    <row r="918">
      <c r="B918" s="2"/>
      <c r="C918" s="2"/>
      <c r="D918" s="2"/>
    </row>
    <row r="919">
      <c r="B919" s="2"/>
      <c r="C919" s="2"/>
      <c r="D919" s="2"/>
    </row>
    <row r="920">
      <c r="B920" s="2"/>
      <c r="C920" s="2"/>
      <c r="D920" s="2"/>
    </row>
    <row r="921">
      <c r="B921" s="2"/>
      <c r="C921" s="2"/>
      <c r="D921" s="2"/>
    </row>
    <row r="922">
      <c r="B922" s="2"/>
      <c r="C922" s="2"/>
      <c r="D922" s="2"/>
    </row>
    <row r="923">
      <c r="B923" s="2"/>
      <c r="C923" s="2"/>
      <c r="D923" s="2"/>
    </row>
    <row r="924">
      <c r="B924" s="2"/>
      <c r="C924" s="2"/>
      <c r="D924" s="2"/>
    </row>
    <row r="925">
      <c r="B925" s="2"/>
      <c r="C925" s="2"/>
      <c r="D925" s="2"/>
    </row>
    <row r="926">
      <c r="B926" s="2"/>
      <c r="C926" s="2"/>
      <c r="D926" s="2"/>
    </row>
    <row r="927">
      <c r="B927" s="2"/>
      <c r="C927" s="2"/>
      <c r="D927" s="2"/>
    </row>
    <row r="928">
      <c r="B928" s="2"/>
      <c r="C928" s="2"/>
      <c r="D928" s="2"/>
    </row>
    <row r="929">
      <c r="B929" s="2"/>
      <c r="C929" s="2"/>
      <c r="D929" s="2"/>
    </row>
    <row r="930">
      <c r="B930" s="2"/>
      <c r="C930" s="2"/>
      <c r="D930" s="2"/>
    </row>
    <row r="931">
      <c r="B931" s="2"/>
      <c r="C931" s="2"/>
      <c r="D931" s="2"/>
    </row>
    <row r="932">
      <c r="B932" s="2"/>
      <c r="C932" s="2"/>
      <c r="D932" s="2"/>
    </row>
    <row r="933">
      <c r="B933" s="2"/>
      <c r="C933" s="2"/>
      <c r="D933" s="2"/>
    </row>
    <row r="934">
      <c r="B934" s="2"/>
      <c r="C934" s="2"/>
      <c r="D934" s="2"/>
    </row>
    <row r="935">
      <c r="B935" s="2"/>
      <c r="C935" s="2"/>
      <c r="D935" s="2"/>
    </row>
    <row r="936">
      <c r="B936" s="2"/>
      <c r="C936" s="2"/>
      <c r="D936" s="2"/>
    </row>
    <row r="937">
      <c r="B937" s="2"/>
      <c r="C937" s="2"/>
      <c r="D937" s="2"/>
    </row>
    <row r="938">
      <c r="B938" s="2"/>
      <c r="C938" s="2"/>
      <c r="D938" s="2"/>
    </row>
    <row r="939">
      <c r="B939" s="2"/>
      <c r="C939" s="2"/>
      <c r="D939" s="2"/>
    </row>
    <row r="940">
      <c r="B940" s="2"/>
      <c r="C940" s="2"/>
      <c r="D940" s="2"/>
    </row>
    <row r="941">
      <c r="B941" s="2"/>
      <c r="C941" s="2"/>
      <c r="D941" s="2"/>
    </row>
    <row r="942">
      <c r="B942" s="2"/>
      <c r="C942" s="2"/>
      <c r="D942" s="2"/>
    </row>
    <row r="943">
      <c r="B943" s="2"/>
      <c r="C943" s="2"/>
      <c r="D943" s="2"/>
    </row>
    <row r="944">
      <c r="B944" s="2"/>
      <c r="C944" s="2"/>
      <c r="D944" s="2"/>
    </row>
    <row r="945">
      <c r="B945" s="2"/>
      <c r="C945" s="2"/>
      <c r="D945" s="2"/>
    </row>
    <row r="946">
      <c r="B946" s="2"/>
      <c r="C946" s="2"/>
      <c r="D946" s="2"/>
    </row>
    <row r="947">
      <c r="B947" s="2"/>
      <c r="C947" s="2"/>
      <c r="D947" s="2"/>
    </row>
    <row r="948">
      <c r="B948" s="2"/>
      <c r="C948" s="2"/>
      <c r="D948" s="2"/>
    </row>
    <row r="949">
      <c r="B949" s="2"/>
      <c r="C949" s="2"/>
      <c r="D949" s="2"/>
    </row>
    <row r="950">
      <c r="B950" s="2"/>
      <c r="C950" s="2"/>
      <c r="D950" s="2"/>
    </row>
    <row r="951">
      <c r="B951" s="2"/>
      <c r="C951" s="2"/>
      <c r="D951" s="2"/>
    </row>
    <row r="952">
      <c r="B952" s="2"/>
      <c r="C952" s="2"/>
      <c r="D952" s="2"/>
    </row>
    <row r="953">
      <c r="B953" s="2"/>
      <c r="C953" s="2"/>
      <c r="D953" s="2"/>
    </row>
    <row r="954">
      <c r="B954" s="2"/>
      <c r="C954" s="2"/>
      <c r="D954" s="2"/>
    </row>
    <row r="955">
      <c r="B955" s="2"/>
      <c r="C955" s="2"/>
      <c r="D955" s="2"/>
    </row>
    <row r="956">
      <c r="B956" s="2"/>
      <c r="C956" s="2"/>
      <c r="D956" s="2"/>
    </row>
    <row r="957">
      <c r="B957" s="2"/>
      <c r="C957" s="2"/>
      <c r="D957" s="2"/>
    </row>
    <row r="958">
      <c r="B958" s="2"/>
      <c r="C958" s="2"/>
      <c r="D958" s="2"/>
    </row>
    <row r="959">
      <c r="B959" s="2"/>
      <c r="C959" s="2"/>
      <c r="D959" s="2"/>
    </row>
    <row r="960">
      <c r="B960" s="2"/>
      <c r="C960" s="2"/>
      <c r="D960" s="2"/>
    </row>
    <row r="961">
      <c r="B961" s="2"/>
      <c r="C961" s="2"/>
      <c r="D961" s="2"/>
    </row>
    <row r="962">
      <c r="B962" s="2"/>
      <c r="C962" s="2"/>
      <c r="D962" s="2"/>
    </row>
    <row r="963">
      <c r="B963" s="2"/>
      <c r="C963" s="2"/>
      <c r="D963" s="2"/>
    </row>
    <row r="964">
      <c r="B964" s="2"/>
      <c r="C964" s="2"/>
      <c r="D964" s="2"/>
    </row>
    <row r="965">
      <c r="B965" s="2"/>
      <c r="C965" s="2"/>
      <c r="D965" s="2"/>
    </row>
    <row r="966">
      <c r="B966" s="2"/>
      <c r="C966" s="2"/>
      <c r="D966" s="2"/>
    </row>
    <row r="967">
      <c r="B967" s="2"/>
      <c r="C967" s="2"/>
      <c r="D967" s="2"/>
    </row>
    <row r="968">
      <c r="B968" s="2"/>
      <c r="C968" s="2"/>
      <c r="D968" s="2"/>
    </row>
    <row r="969">
      <c r="B969" s="2"/>
      <c r="C969" s="2"/>
      <c r="D969" s="2"/>
    </row>
    <row r="970">
      <c r="B970" s="2"/>
      <c r="C970" s="2"/>
      <c r="D970" s="2"/>
    </row>
    <row r="971">
      <c r="B971" s="2"/>
      <c r="C971" s="2"/>
      <c r="D971" s="2"/>
    </row>
    <row r="972">
      <c r="B972" s="2"/>
      <c r="C972" s="2"/>
      <c r="D972" s="2"/>
    </row>
    <row r="973">
      <c r="B973" s="2"/>
      <c r="C973" s="2"/>
      <c r="D973" s="2"/>
    </row>
    <row r="974">
      <c r="B974" s="2"/>
      <c r="C974" s="2"/>
      <c r="D974" s="2"/>
    </row>
    <row r="975">
      <c r="B975" s="2"/>
      <c r="C975" s="2"/>
      <c r="D975" s="2"/>
    </row>
    <row r="976">
      <c r="B976" s="2"/>
      <c r="C976" s="2"/>
      <c r="D976" s="2"/>
    </row>
    <row r="977">
      <c r="B977" s="2"/>
      <c r="C977" s="2"/>
      <c r="D977" s="2"/>
    </row>
    <row r="978">
      <c r="B978" s="2"/>
      <c r="C978" s="2"/>
      <c r="D978" s="2"/>
    </row>
    <row r="979">
      <c r="B979" s="2"/>
      <c r="C979" s="2"/>
      <c r="D979" s="2"/>
    </row>
    <row r="980">
      <c r="B980" s="2"/>
      <c r="C980" s="2"/>
      <c r="D980" s="2"/>
    </row>
    <row r="981">
      <c r="B981" s="2"/>
      <c r="C981" s="2"/>
      <c r="D981" s="2"/>
    </row>
    <row r="982">
      <c r="B982" s="2"/>
      <c r="C982" s="2"/>
      <c r="D982" s="2"/>
    </row>
    <row r="983">
      <c r="B983" s="2"/>
      <c r="C983" s="2"/>
      <c r="D983" s="2"/>
    </row>
    <row r="984">
      <c r="B984" s="2"/>
      <c r="C984" s="2"/>
      <c r="D984" s="2"/>
    </row>
    <row r="985">
      <c r="B985" s="2"/>
      <c r="C985" s="2"/>
      <c r="D985" s="2"/>
    </row>
    <row r="986">
      <c r="B986" s="2"/>
      <c r="C986" s="2"/>
      <c r="D986" s="2"/>
    </row>
    <row r="987">
      <c r="B987" s="2"/>
      <c r="C987" s="2"/>
      <c r="D987" s="2"/>
    </row>
    <row r="988">
      <c r="B988" s="2"/>
      <c r="C988" s="2"/>
      <c r="D988" s="2"/>
    </row>
    <row r="989">
      <c r="B989" s="2"/>
      <c r="C989" s="2"/>
      <c r="D989" s="2"/>
    </row>
    <row r="990">
      <c r="B990" s="2"/>
      <c r="C990" s="2"/>
      <c r="D990" s="2"/>
    </row>
    <row r="991">
      <c r="B991" s="2"/>
      <c r="C991" s="2"/>
      <c r="D991" s="2"/>
    </row>
    <row r="992">
      <c r="B992" s="2"/>
      <c r="C992" s="2"/>
      <c r="D992" s="2"/>
    </row>
    <row r="993">
      <c r="B993" s="2"/>
      <c r="C993" s="2"/>
      <c r="D993" s="2"/>
    </row>
    <row r="994">
      <c r="B994" s="2"/>
      <c r="C994" s="2"/>
      <c r="D994" s="2"/>
    </row>
    <row r="995">
      <c r="B995" s="2"/>
      <c r="C995" s="2"/>
      <c r="D995" s="2"/>
    </row>
    <row r="996">
      <c r="B996" s="2"/>
      <c r="C996" s="2"/>
      <c r="D996" s="2"/>
    </row>
    <row r="997">
      <c r="B997" s="2"/>
      <c r="C997" s="2"/>
      <c r="D997" s="2"/>
    </row>
    <row r="998">
      <c r="B998" s="2"/>
      <c r="C998" s="2"/>
      <c r="D998" s="2"/>
    </row>
    <row r="999">
      <c r="B999" s="2"/>
      <c r="C999" s="2"/>
      <c r="D999" s="2"/>
    </row>
    <row r="1000">
      <c r="B1000" s="2"/>
      <c r="C1000" s="2"/>
      <c r="D1000" s="2"/>
    </row>
  </sheetData>
  <mergeCells count="10">
    <mergeCell ref="B25:F25"/>
    <mergeCell ref="B27:F27"/>
    <mergeCell ref="B28:F28"/>
    <mergeCell ref="B2:D2"/>
    <mergeCell ref="B17:F17"/>
    <mergeCell ref="B18:F18"/>
    <mergeCell ref="B19:F19"/>
    <mergeCell ref="B20:F20"/>
    <mergeCell ref="B23:F23"/>
    <mergeCell ref="B24:F24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3.78"/>
    <col customWidth="1" min="14" max="14" width="69.78"/>
  </cols>
  <sheetData>
    <row r="2">
      <c r="B2" s="170" t="s">
        <v>247</v>
      </c>
      <c r="C2" s="171" t="s">
        <v>248</v>
      </c>
      <c r="D2" s="171" t="s">
        <v>249</v>
      </c>
      <c r="E2" s="172"/>
      <c r="F2" s="173" t="s">
        <v>250</v>
      </c>
      <c r="G2" s="14"/>
      <c r="H2" s="172"/>
      <c r="I2" s="173" t="s">
        <v>251</v>
      </c>
      <c r="J2" s="14"/>
      <c r="K2" s="14"/>
      <c r="L2" s="14"/>
      <c r="N2" s="174" t="s">
        <v>252</v>
      </c>
    </row>
    <row r="3">
      <c r="B3" s="175"/>
      <c r="E3" s="176"/>
      <c r="F3" s="177"/>
      <c r="G3" s="176"/>
      <c r="H3" s="178" t="s">
        <v>253</v>
      </c>
      <c r="I3" s="176"/>
      <c r="J3" s="177"/>
      <c r="K3" s="176"/>
      <c r="L3" s="179" t="s">
        <v>253</v>
      </c>
    </row>
    <row r="4">
      <c r="B4" s="180" t="s">
        <v>254</v>
      </c>
      <c r="C4" s="181" t="s">
        <v>255</v>
      </c>
      <c r="D4" s="181" t="s">
        <v>256</v>
      </c>
      <c r="E4" s="179">
        <v>2005.0</v>
      </c>
      <c r="F4" s="178">
        <v>2012.0</v>
      </c>
      <c r="G4" s="179">
        <v>2015.0</v>
      </c>
      <c r="H4" s="175"/>
      <c r="I4" s="179">
        <v>2005.0</v>
      </c>
      <c r="J4" s="178">
        <v>2012.0</v>
      </c>
      <c r="K4" s="179">
        <v>2015.0</v>
      </c>
    </row>
    <row r="5">
      <c r="B5" s="175"/>
      <c r="F5" s="175"/>
      <c r="H5" s="178" t="s">
        <v>257</v>
      </c>
      <c r="J5" s="175"/>
      <c r="L5" s="179" t="s">
        <v>257</v>
      </c>
    </row>
    <row r="6">
      <c r="B6" s="182"/>
      <c r="C6" s="183"/>
      <c r="D6" s="183"/>
      <c r="E6" s="184"/>
      <c r="F6" s="185"/>
      <c r="G6" s="184"/>
      <c r="H6" s="186"/>
      <c r="I6" s="184"/>
      <c r="J6" s="185"/>
      <c r="K6" s="184"/>
      <c r="L6" s="187"/>
    </row>
    <row r="7">
      <c r="B7" s="188" t="s">
        <v>258</v>
      </c>
      <c r="C7" s="187"/>
      <c r="D7" s="189"/>
      <c r="E7" s="190"/>
      <c r="F7" s="189"/>
      <c r="G7" s="190"/>
      <c r="H7" s="189"/>
      <c r="I7" s="190"/>
      <c r="J7" s="189"/>
      <c r="K7" s="190"/>
      <c r="L7" s="190"/>
    </row>
    <row r="8">
      <c r="B8" s="191" t="s">
        <v>259</v>
      </c>
      <c r="C8" s="192" t="s">
        <v>260</v>
      </c>
      <c r="D8" s="193" t="s">
        <v>261</v>
      </c>
      <c r="E8" s="194">
        <v>2284893.0</v>
      </c>
      <c r="F8" s="195">
        <v>1466233.0</v>
      </c>
      <c r="G8" s="194">
        <v>1550879.0</v>
      </c>
      <c r="H8" s="196">
        <v>-0.32</v>
      </c>
      <c r="I8" s="197">
        <v>2.285</v>
      </c>
      <c r="J8" s="198">
        <v>1.466</v>
      </c>
      <c r="K8" s="197">
        <v>1.551</v>
      </c>
      <c r="L8" s="199">
        <v>-0.32</v>
      </c>
      <c r="N8" s="134" t="s">
        <v>262</v>
      </c>
    </row>
    <row r="9">
      <c r="B9" s="200"/>
      <c r="C9" s="192" t="s">
        <v>263</v>
      </c>
      <c r="D9" s="193" t="s">
        <v>264</v>
      </c>
      <c r="E9" s="194">
        <v>1068063.0</v>
      </c>
      <c r="F9" s="195">
        <v>870142.0</v>
      </c>
      <c r="G9" s="194">
        <v>1070540.0</v>
      </c>
      <c r="H9" s="196">
        <v>0.0</v>
      </c>
      <c r="I9" s="197">
        <v>1.068</v>
      </c>
      <c r="J9" s="198">
        <v>0.87</v>
      </c>
      <c r="K9" s="197">
        <v>1.071</v>
      </c>
      <c r="L9" s="199">
        <v>0.0</v>
      </c>
      <c r="N9" s="134" t="s">
        <v>262</v>
      </c>
    </row>
    <row r="10">
      <c r="B10" s="200"/>
      <c r="C10" s="184"/>
      <c r="D10" s="193" t="s">
        <v>265</v>
      </c>
      <c r="E10" s="194">
        <v>140409.0</v>
      </c>
      <c r="F10" s="195">
        <v>62584.0</v>
      </c>
      <c r="G10" s="194">
        <v>88373.0</v>
      </c>
      <c r="H10" s="196">
        <v>-0.37</v>
      </c>
      <c r="I10" s="197">
        <v>0.14</v>
      </c>
      <c r="J10" s="198">
        <v>0.063</v>
      </c>
      <c r="K10" s="197">
        <v>0.088</v>
      </c>
      <c r="L10" s="199">
        <v>-0.37</v>
      </c>
      <c r="N10" s="134" t="s">
        <v>262</v>
      </c>
    </row>
    <row r="11">
      <c r="B11" s="200"/>
      <c r="C11" s="184"/>
      <c r="D11" s="193" t="s">
        <v>266</v>
      </c>
      <c r="E11" s="194">
        <v>27827.0</v>
      </c>
      <c r="F11" s="195">
        <v>25225.0</v>
      </c>
      <c r="G11" s="194">
        <v>29655.0</v>
      </c>
      <c r="H11" s="196">
        <v>0.07</v>
      </c>
      <c r="I11" s="197">
        <v>0.028</v>
      </c>
      <c r="J11" s="198">
        <v>0.025</v>
      </c>
      <c r="K11" s="197">
        <v>0.03</v>
      </c>
      <c r="L11" s="199">
        <v>0.07</v>
      </c>
      <c r="N11" s="134" t="s">
        <v>262</v>
      </c>
    </row>
    <row r="12">
      <c r="B12" s="191" t="s">
        <v>267</v>
      </c>
      <c r="C12" s="192" t="s">
        <v>260</v>
      </c>
      <c r="D12" s="193" t="s">
        <v>268</v>
      </c>
      <c r="E12" s="194">
        <v>3227989.0</v>
      </c>
      <c r="F12" s="195">
        <v>2155655.0</v>
      </c>
      <c r="G12" s="194">
        <v>2196794.0</v>
      </c>
      <c r="H12" s="196">
        <v>-0.32</v>
      </c>
      <c r="I12" s="197">
        <v>3.228</v>
      </c>
      <c r="J12" s="198">
        <v>2.156</v>
      </c>
      <c r="K12" s="197">
        <v>2.197</v>
      </c>
      <c r="L12" s="199">
        <v>-0.32</v>
      </c>
      <c r="N12" s="134" t="s">
        <v>262</v>
      </c>
    </row>
    <row r="13">
      <c r="B13" s="200"/>
      <c r="C13" s="192" t="s">
        <v>263</v>
      </c>
      <c r="D13" s="193" t="s">
        <v>269</v>
      </c>
      <c r="E13" s="194">
        <v>712313.0</v>
      </c>
      <c r="F13" s="195">
        <v>717452.0</v>
      </c>
      <c r="G13" s="194">
        <v>793298.0</v>
      </c>
      <c r="H13" s="196">
        <v>0.11</v>
      </c>
      <c r="I13" s="197">
        <v>0.712</v>
      </c>
      <c r="J13" s="198">
        <v>0.717</v>
      </c>
      <c r="K13" s="197">
        <v>0.793</v>
      </c>
      <c r="L13" s="199">
        <v>0.11</v>
      </c>
      <c r="N13" s="134" t="s">
        <v>262</v>
      </c>
    </row>
    <row r="14">
      <c r="B14" s="200"/>
      <c r="C14" s="192" t="s">
        <v>270</v>
      </c>
      <c r="D14" s="193" t="s">
        <v>271</v>
      </c>
      <c r="E14" s="194">
        <v>5003.0</v>
      </c>
      <c r="F14" s="195">
        <v>7489.0</v>
      </c>
      <c r="G14" s="194">
        <v>7660.0</v>
      </c>
      <c r="H14" s="196">
        <v>0.53</v>
      </c>
      <c r="I14" s="197">
        <v>0.005</v>
      </c>
      <c r="J14" s="198">
        <v>0.007</v>
      </c>
      <c r="K14" s="197">
        <v>0.008</v>
      </c>
      <c r="L14" s="199">
        <v>0.53</v>
      </c>
      <c r="N14" s="134" t="s">
        <v>262</v>
      </c>
    </row>
    <row r="15">
      <c r="B15" s="200"/>
      <c r="C15" s="184"/>
      <c r="D15" s="193" t="s">
        <v>272</v>
      </c>
      <c r="E15" s="194">
        <v>4076.0</v>
      </c>
      <c r="F15" s="195">
        <v>3737.0</v>
      </c>
      <c r="G15" s="194">
        <v>3642.0</v>
      </c>
      <c r="H15" s="196">
        <v>-0.11</v>
      </c>
      <c r="I15" s="197">
        <v>0.004</v>
      </c>
      <c r="J15" s="198">
        <v>0.004</v>
      </c>
      <c r="K15" s="197">
        <v>0.004</v>
      </c>
      <c r="L15" s="199">
        <v>-0.11</v>
      </c>
      <c r="N15" s="134" t="s">
        <v>262</v>
      </c>
    </row>
    <row r="16">
      <c r="B16" s="188" t="s">
        <v>273</v>
      </c>
      <c r="C16" s="187"/>
      <c r="D16" s="189"/>
      <c r="E16" s="190"/>
      <c r="F16" s="189"/>
      <c r="G16" s="190"/>
      <c r="H16" s="189"/>
      <c r="I16" s="190"/>
      <c r="J16" s="189"/>
      <c r="K16" s="190"/>
      <c r="L16" s="190"/>
      <c r="N16" s="134" t="s">
        <v>262</v>
      </c>
    </row>
    <row r="17">
      <c r="B17" s="191" t="s">
        <v>274</v>
      </c>
      <c r="C17" s="192" t="s">
        <v>275</v>
      </c>
      <c r="D17" s="193" t="s">
        <v>276</v>
      </c>
      <c r="E17" s="194">
        <v>4105322.0</v>
      </c>
      <c r="F17" s="195">
        <v>4191084.0</v>
      </c>
      <c r="G17" s="194">
        <v>4024881.0</v>
      </c>
      <c r="H17" s="196">
        <v>-0.02</v>
      </c>
      <c r="I17" s="197">
        <v>4.105</v>
      </c>
      <c r="J17" s="198">
        <v>4.191</v>
      </c>
      <c r="K17" s="197">
        <v>4.025</v>
      </c>
      <c r="L17" s="199">
        <v>-0.02</v>
      </c>
      <c r="N17" s="134" t="s">
        <v>262</v>
      </c>
    </row>
    <row r="18">
      <c r="B18" s="191" t="s">
        <v>277</v>
      </c>
      <c r="C18" s="192" t="s">
        <v>278</v>
      </c>
      <c r="D18" s="193" t="s">
        <v>279</v>
      </c>
      <c r="E18" s="194">
        <v>504344.0</v>
      </c>
      <c r="F18" s="195">
        <v>280457.0</v>
      </c>
      <c r="G18" s="194">
        <v>243567.0</v>
      </c>
      <c r="H18" s="196">
        <v>-0.52</v>
      </c>
      <c r="I18" s="197">
        <v>0.504</v>
      </c>
      <c r="J18" s="198">
        <v>0.28</v>
      </c>
      <c r="K18" s="197">
        <v>0.244</v>
      </c>
      <c r="L18" s="199">
        <v>-0.52</v>
      </c>
      <c r="N18" s="134" t="s">
        <v>262</v>
      </c>
    </row>
    <row r="19">
      <c r="B19" s="200"/>
      <c r="C19" s="192" t="s">
        <v>280</v>
      </c>
      <c r="D19" s="193" t="s">
        <v>280</v>
      </c>
      <c r="E19" s="197">
        <v>0.0</v>
      </c>
      <c r="F19" s="195">
        <v>8525.0</v>
      </c>
      <c r="G19" s="194">
        <v>9794.0</v>
      </c>
      <c r="H19" s="201" t="s">
        <v>64</v>
      </c>
      <c r="I19" s="197">
        <v>0.0</v>
      </c>
      <c r="J19" s="198">
        <v>0.009</v>
      </c>
      <c r="K19" s="197">
        <v>0.01</v>
      </c>
      <c r="L19" s="202" t="s">
        <v>64</v>
      </c>
      <c r="N19" s="134" t="s">
        <v>262</v>
      </c>
    </row>
    <row r="20">
      <c r="B20" s="200"/>
      <c r="C20" s="192" t="s">
        <v>281</v>
      </c>
      <c r="D20" s="193" t="s">
        <v>282</v>
      </c>
      <c r="E20" s="194">
        <v>362442.0</v>
      </c>
      <c r="F20" s="195">
        <v>410597.0</v>
      </c>
      <c r="G20" s="194">
        <v>409740.0</v>
      </c>
      <c r="H20" s="196">
        <v>0.13</v>
      </c>
      <c r="I20" s="197">
        <v>0.362</v>
      </c>
      <c r="J20" s="198">
        <v>0.411</v>
      </c>
      <c r="K20" s="197">
        <v>0.41</v>
      </c>
      <c r="L20" s="199">
        <v>0.13</v>
      </c>
      <c r="N20" s="134" t="s">
        <v>262</v>
      </c>
    </row>
    <row r="21">
      <c r="B21" s="188" t="s">
        <v>283</v>
      </c>
      <c r="C21" s="187"/>
      <c r="D21" s="189"/>
      <c r="E21" s="190"/>
      <c r="F21" s="189"/>
      <c r="G21" s="190"/>
      <c r="H21" s="189"/>
      <c r="I21" s="190"/>
      <c r="J21" s="189"/>
      <c r="K21" s="190"/>
      <c r="L21" s="190"/>
      <c r="N21" s="134" t="s">
        <v>262</v>
      </c>
    </row>
    <row r="22">
      <c r="B22" s="191" t="s">
        <v>284</v>
      </c>
      <c r="C22" s="192" t="s">
        <v>285</v>
      </c>
      <c r="D22" s="193" t="s">
        <v>286</v>
      </c>
      <c r="E22" s="194">
        <v>7522.0</v>
      </c>
      <c r="F22" s="195">
        <v>7491.0</v>
      </c>
      <c r="G22" s="194">
        <v>7491.0</v>
      </c>
      <c r="H22" s="196">
        <v>0.0</v>
      </c>
      <c r="I22" s="197">
        <v>0.008</v>
      </c>
      <c r="J22" s="198">
        <v>0.007</v>
      </c>
      <c r="K22" s="197">
        <v>0.007</v>
      </c>
      <c r="L22" s="199">
        <v>0.0</v>
      </c>
      <c r="N22" s="134" t="s">
        <v>262</v>
      </c>
    </row>
    <row r="23">
      <c r="B23" s="205" t="s">
        <v>287</v>
      </c>
      <c r="C23" s="206" t="s">
        <v>289</v>
      </c>
      <c r="D23" s="208" t="s">
        <v>290</v>
      </c>
      <c r="E23" s="210">
        <v>2242.0</v>
      </c>
      <c r="F23" s="211">
        <v>2430.0</v>
      </c>
      <c r="G23" s="210">
        <v>2480.0</v>
      </c>
      <c r="H23" s="212">
        <v>0.11</v>
      </c>
      <c r="I23" s="213">
        <v>0.002</v>
      </c>
      <c r="J23" s="214">
        <v>0.002</v>
      </c>
      <c r="K23" s="213">
        <v>0.002</v>
      </c>
      <c r="L23" s="216">
        <v>0.11</v>
      </c>
      <c r="N23" s="134" t="s">
        <v>262</v>
      </c>
    </row>
    <row r="24">
      <c r="B24" s="218"/>
      <c r="C24" s="206" t="s">
        <v>299</v>
      </c>
      <c r="D24" s="177"/>
      <c r="F24" s="175"/>
      <c r="H24" s="175"/>
      <c r="J24" s="175"/>
      <c r="N24" s="134" t="s">
        <v>262</v>
      </c>
    </row>
    <row r="25">
      <c r="B25" s="200"/>
      <c r="C25" s="187"/>
      <c r="D25" s="185"/>
      <c r="E25" s="220"/>
      <c r="F25" s="221"/>
      <c r="G25" s="220"/>
      <c r="H25" s="222"/>
      <c r="I25" s="220"/>
      <c r="J25" s="221"/>
      <c r="K25" s="220"/>
      <c r="L25" s="223"/>
      <c r="N25" s="134" t="s">
        <v>262</v>
      </c>
    </row>
    <row r="26">
      <c r="B26" s="218"/>
      <c r="C26" s="206" t="s">
        <v>302</v>
      </c>
      <c r="D26" s="175"/>
      <c r="E26" s="210">
        <v>2229.0</v>
      </c>
      <c r="F26" s="211">
        <v>1454.0</v>
      </c>
      <c r="G26" s="210">
        <v>1008.0</v>
      </c>
      <c r="H26" s="212">
        <v>-0.55</v>
      </c>
      <c r="I26" s="213">
        <v>0.002</v>
      </c>
      <c r="J26" s="214">
        <v>0.001</v>
      </c>
      <c r="K26" s="213">
        <v>0.001</v>
      </c>
      <c r="L26" s="216">
        <v>-0.55</v>
      </c>
      <c r="N26" s="134" t="s">
        <v>262</v>
      </c>
    </row>
    <row r="27">
      <c r="B27" s="218"/>
      <c r="C27" s="206" t="s">
        <v>303</v>
      </c>
      <c r="D27" s="208" t="s">
        <v>304</v>
      </c>
      <c r="F27" s="175"/>
      <c r="H27" s="175"/>
      <c r="J27" s="175"/>
      <c r="N27" s="134" t="s">
        <v>262</v>
      </c>
    </row>
    <row r="28">
      <c r="B28" s="200"/>
      <c r="C28" s="187"/>
      <c r="D28" s="186"/>
      <c r="E28" s="220"/>
      <c r="F28" s="221"/>
      <c r="G28" s="220"/>
      <c r="H28" s="222"/>
      <c r="I28" s="220"/>
      <c r="J28" s="221"/>
      <c r="K28" s="220"/>
      <c r="L28" s="223"/>
      <c r="N28" s="134" t="s">
        <v>262</v>
      </c>
    </row>
    <row r="29">
      <c r="B29" s="224" t="s">
        <v>306</v>
      </c>
      <c r="C29" s="190"/>
      <c r="D29" s="189"/>
      <c r="E29" s="190"/>
      <c r="F29" s="189"/>
      <c r="G29" s="190"/>
      <c r="H29" s="189"/>
      <c r="I29" s="190"/>
      <c r="J29" s="189"/>
      <c r="K29" s="190"/>
      <c r="L29" s="190"/>
      <c r="N29" s="134" t="s">
        <v>262</v>
      </c>
    </row>
    <row r="30">
      <c r="B30" s="191" t="s">
        <v>308</v>
      </c>
      <c r="C30" s="192" t="s">
        <v>309</v>
      </c>
      <c r="D30" s="193" t="s">
        <v>310</v>
      </c>
      <c r="E30" s="194">
        <v>20178.0</v>
      </c>
      <c r="F30" s="195">
        <v>15848.0</v>
      </c>
      <c r="G30" s="194">
        <v>11511.0</v>
      </c>
      <c r="H30" s="196">
        <v>-0.43</v>
      </c>
      <c r="I30" s="197">
        <v>0.02</v>
      </c>
      <c r="J30" s="198">
        <v>0.016</v>
      </c>
      <c r="K30" s="197">
        <v>0.012</v>
      </c>
      <c r="L30" s="199">
        <v>-0.43</v>
      </c>
      <c r="N30" s="134" t="s">
        <v>262</v>
      </c>
    </row>
    <row r="31">
      <c r="B31" s="200"/>
      <c r="C31" s="192" t="s">
        <v>312</v>
      </c>
      <c r="D31" s="193" t="s">
        <v>313</v>
      </c>
      <c r="E31" s="194">
        <v>4365.0</v>
      </c>
      <c r="F31" s="195">
        <v>3341.0</v>
      </c>
      <c r="G31" s="194">
        <v>2060.0</v>
      </c>
      <c r="H31" s="196">
        <v>-0.53</v>
      </c>
      <c r="I31" s="197">
        <v>0.004</v>
      </c>
      <c r="J31" s="198">
        <v>0.003</v>
      </c>
      <c r="K31" s="197">
        <v>0.002</v>
      </c>
      <c r="L31" s="199">
        <v>-0.53</v>
      </c>
      <c r="N31" s="134" t="s">
        <v>262</v>
      </c>
    </row>
    <row r="32">
      <c r="B32" s="200"/>
      <c r="C32" s="184"/>
      <c r="D32" s="193" t="s">
        <v>314</v>
      </c>
      <c r="E32" s="194">
        <v>27647.0</v>
      </c>
      <c r="F32" s="195">
        <v>29251.0</v>
      </c>
      <c r="G32" s="194">
        <v>28344.0</v>
      </c>
      <c r="H32" s="196">
        <v>0.03</v>
      </c>
      <c r="I32" s="197">
        <v>0.028</v>
      </c>
      <c r="J32" s="198">
        <v>0.029</v>
      </c>
      <c r="K32" s="197">
        <v>0.028</v>
      </c>
      <c r="L32" s="199">
        <v>0.03</v>
      </c>
      <c r="N32" s="134" t="s">
        <v>262</v>
      </c>
    </row>
    <row r="36">
      <c r="B36" s="225" t="s">
        <v>316</v>
      </c>
      <c r="C36" s="225" t="s">
        <v>317</v>
      </c>
      <c r="D36" s="226">
        <v>68012.0</v>
      </c>
      <c r="E36" s="226">
        <v>73601.0</v>
      </c>
      <c r="F36" s="226">
        <v>54973.0</v>
      </c>
      <c r="G36" s="227">
        <v>-0.19</v>
      </c>
      <c r="H36" s="228">
        <v>0.068</v>
      </c>
      <c r="I36" s="228">
        <v>0.074</v>
      </c>
      <c r="J36" s="228">
        <v>0.055</v>
      </c>
      <c r="K36" s="227">
        <v>-0.19</v>
      </c>
    </row>
    <row r="37">
      <c r="B37" s="225" t="s">
        <v>318</v>
      </c>
      <c r="C37" s="225" t="s">
        <v>318</v>
      </c>
      <c r="D37" s="226">
        <v>200521.0</v>
      </c>
      <c r="E37" s="226">
        <v>190404.0</v>
      </c>
      <c r="F37" s="226">
        <v>211644.0</v>
      </c>
      <c r="G37" s="227">
        <v>0.06</v>
      </c>
      <c r="H37" s="228">
        <v>0.201</v>
      </c>
      <c r="I37" s="228">
        <v>0.19</v>
      </c>
      <c r="J37" s="228">
        <v>0.212</v>
      </c>
      <c r="K37" s="227">
        <v>0.06</v>
      </c>
    </row>
    <row r="38">
      <c r="B38" s="225" t="s">
        <v>319</v>
      </c>
      <c r="C38" s="229"/>
    </row>
    <row r="39">
      <c r="C39" s="229"/>
      <c r="D39" s="229"/>
      <c r="E39" s="229"/>
      <c r="F39" s="229"/>
      <c r="G39" s="229"/>
      <c r="H39" s="229"/>
      <c r="I39" s="229"/>
      <c r="J39" s="229"/>
      <c r="K39" s="229"/>
    </row>
    <row r="40">
      <c r="B40" s="229"/>
      <c r="C40" s="229"/>
      <c r="D40" s="229"/>
      <c r="E40" s="229"/>
      <c r="F40" s="229"/>
      <c r="G40" s="229"/>
      <c r="H40" s="229"/>
      <c r="I40" s="229"/>
      <c r="J40" s="229"/>
      <c r="K40" s="229"/>
    </row>
    <row r="41">
      <c r="B41" s="225" t="s">
        <v>321</v>
      </c>
      <c r="C41" s="225" t="s">
        <v>322</v>
      </c>
      <c r="D41" s="226">
        <v>317393.0</v>
      </c>
      <c r="E41" s="226">
        <v>473634.0</v>
      </c>
      <c r="F41" s="226">
        <v>541868.0</v>
      </c>
      <c r="G41" s="227">
        <v>0.71</v>
      </c>
      <c r="H41" s="228">
        <v>0.317</v>
      </c>
      <c r="I41" s="228">
        <v>0.474</v>
      </c>
      <c r="J41" s="228">
        <v>0.542</v>
      </c>
      <c r="K41" s="227">
        <v>0.71</v>
      </c>
    </row>
    <row r="42">
      <c r="B42" s="225" t="s">
        <v>304</v>
      </c>
      <c r="C42" s="229"/>
    </row>
    <row r="43">
      <c r="C43" s="229"/>
      <c r="D43" s="229"/>
      <c r="E43" s="229"/>
      <c r="F43" s="229"/>
      <c r="G43" s="229"/>
      <c r="H43" s="229"/>
      <c r="I43" s="229"/>
      <c r="J43" s="229"/>
      <c r="K43" s="229"/>
    </row>
    <row r="44">
      <c r="B44" s="225" t="s">
        <v>323</v>
      </c>
      <c r="C44" s="225" t="s">
        <v>324</v>
      </c>
      <c r="D44" s="226">
        <v>51867.0</v>
      </c>
      <c r="E44" s="226">
        <v>46251.0</v>
      </c>
      <c r="F44" s="226">
        <v>54299.0</v>
      </c>
      <c r="G44" s="227">
        <v>0.05</v>
      </c>
      <c r="H44" s="228">
        <v>0.052</v>
      </c>
      <c r="I44" s="228">
        <v>0.046</v>
      </c>
      <c r="J44" s="228">
        <v>0.054</v>
      </c>
      <c r="K44" s="227">
        <v>0.05</v>
      </c>
    </row>
    <row r="45">
      <c r="B45" s="225" t="s">
        <v>325</v>
      </c>
      <c r="C45" s="225" t="s">
        <v>304</v>
      </c>
    </row>
    <row r="46">
      <c r="D46" s="229"/>
      <c r="E46" s="229"/>
      <c r="F46" s="229"/>
      <c r="G46" s="229"/>
      <c r="H46" s="229"/>
      <c r="I46" s="229"/>
      <c r="J46" s="229"/>
      <c r="K46" s="229"/>
    </row>
    <row r="47">
      <c r="B47" s="230" t="s">
        <v>326</v>
      </c>
      <c r="D47" s="231">
        <v>1.3144657E7</v>
      </c>
      <c r="E47" s="231">
        <v>1.1042886E7</v>
      </c>
      <c r="F47" s="231">
        <v>1.1344499E7</v>
      </c>
      <c r="G47" s="232">
        <v>-0.14</v>
      </c>
      <c r="H47" s="233">
        <v>13.14</v>
      </c>
      <c r="I47" s="233">
        <v>11.04</v>
      </c>
      <c r="J47" s="233">
        <v>11.34</v>
      </c>
      <c r="K47" s="232">
        <v>-0.14</v>
      </c>
    </row>
  </sheetData>
  <mergeCells count="70">
    <mergeCell ref="C24:C25"/>
    <mergeCell ref="C26:D26"/>
    <mergeCell ref="E26:E27"/>
    <mergeCell ref="F26:F27"/>
    <mergeCell ref="G26:G27"/>
    <mergeCell ref="H26:H27"/>
    <mergeCell ref="I26:I27"/>
    <mergeCell ref="C27:C28"/>
    <mergeCell ref="D27:D28"/>
    <mergeCell ref="D37:D38"/>
    <mergeCell ref="E37:E38"/>
    <mergeCell ref="F37:F38"/>
    <mergeCell ref="G37:G38"/>
    <mergeCell ref="H37:H38"/>
    <mergeCell ref="E41:E42"/>
    <mergeCell ref="F41:F42"/>
    <mergeCell ref="G41:G42"/>
    <mergeCell ref="H41:H42"/>
    <mergeCell ref="I41:I42"/>
    <mergeCell ref="J41:J42"/>
    <mergeCell ref="K41:K42"/>
    <mergeCell ref="I44:I45"/>
    <mergeCell ref="J44:J45"/>
    <mergeCell ref="K44:K45"/>
    <mergeCell ref="B45:B46"/>
    <mergeCell ref="C45:C46"/>
    <mergeCell ref="B47:C47"/>
    <mergeCell ref="D41:D42"/>
    <mergeCell ref="B42:B43"/>
    <mergeCell ref="D44:D45"/>
    <mergeCell ref="E44:E45"/>
    <mergeCell ref="F44:F45"/>
    <mergeCell ref="G44:G45"/>
    <mergeCell ref="H44:H45"/>
    <mergeCell ref="B2:B3"/>
    <mergeCell ref="C2:C3"/>
    <mergeCell ref="D2:D3"/>
    <mergeCell ref="F2:G2"/>
    <mergeCell ref="I2:L2"/>
    <mergeCell ref="H3:H4"/>
    <mergeCell ref="L3:L4"/>
    <mergeCell ref="J4:J5"/>
    <mergeCell ref="K4:K5"/>
    <mergeCell ref="L5:L6"/>
    <mergeCell ref="B4:B5"/>
    <mergeCell ref="D4:D5"/>
    <mergeCell ref="E4:E5"/>
    <mergeCell ref="F4:F5"/>
    <mergeCell ref="G4:G5"/>
    <mergeCell ref="I4:I5"/>
    <mergeCell ref="H5:H6"/>
    <mergeCell ref="H23:H24"/>
    <mergeCell ref="I23:I24"/>
    <mergeCell ref="J23:J24"/>
    <mergeCell ref="K23:K24"/>
    <mergeCell ref="L23:L24"/>
    <mergeCell ref="C4:C5"/>
    <mergeCell ref="B7:C7"/>
    <mergeCell ref="B16:C16"/>
    <mergeCell ref="B21:C21"/>
    <mergeCell ref="E23:E24"/>
    <mergeCell ref="F23:F24"/>
    <mergeCell ref="G23:G24"/>
    <mergeCell ref="J26:J27"/>
    <mergeCell ref="K26:K27"/>
    <mergeCell ref="L26:L27"/>
    <mergeCell ref="I37:I38"/>
    <mergeCell ref="J37:J38"/>
    <mergeCell ref="K37:K38"/>
    <mergeCell ref="B38:B39"/>
  </mergeCells>
  <hyperlinks>
    <hyperlink r:id="rId1" ref="N8"/>
    <hyperlink r:id="rId2" ref="N9"/>
    <hyperlink r:id="rId3" ref="N10"/>
    <hyperlink r:id="rId4" ref="N11"/>
    <hyperlink r:id="rId5" ref="N12"/>
    <hyperlink r:id="rId6" ref="N13"/>
    <hyperlink r:id="rId7" ref="N14"/>
    <hyperlink r:id="rId8" ref="N15"/>
    <hyperlink r:id="rId9" ref="N16"/>
    <hyperlink r:id="rId10" ref="N17"/>
    <hyperlink r:id="rId11" ref="N18"/>
    <hyperlink r:id="rId12" ref="N19"/>
    <hyperlink r:id="rId13" ref="N20"/>
    <hyperlink r:id="rId14" ref="N21"/>
    <hyperlink r:id="rId15" ref="N22"/>
    <hyperlink r:id="rId16" ref="N23"/>
    <hyperlink r:id="rId17" ref="N24"/>
    <hyperlink r:id="rId18" ref="N25"/>
    <hyperlink r:id="rId19" ref="N26"/>
    <hyperlink r:id="rId20" ref="N27"/>
    <hyperlink r:id="rId21" ref="N28"/>
    <hyperlink r:id="rId22" ref="N29"/>
    <hyperlink r:id="rId23" ref="N30"/>
    <hyperlink r:id="rId24" ref="N31"/>
    <hyperlink r:id="rId25" ref="N32"/>
  </hyperlinks>
  <drawing r:id="rId26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.44"/>
    <col customWidth="1" min="2" max="2" width="38.56"/>
    <col customWidth="1" min="3" max="3" width="3.11"/>
    <col customWidth="1" min="4" max="4" width="18.0"/>
    <col customWidth="1" min="5" max="5" width="16.78"/>
    <col customWidth="1" min="6" max="6" width="17.78"/>
    <col customWidth="1" min="7" max="7" width="17.11"/>
    <col customWidth="1" min="8" max="8" width="2.44"/>
    <col customWidth="1" min="9" max="9" width="92.78"/>
    <col customWidth="1" min="10" max="10" width="122.22"/>
    <col customWidth="1" min="11" max="11" width="44.11"/>
    <col customWidth="1" min="12" max="12" width="39.44"/>
    <col customWidth="1" min="13" max="26" width="10.56"/>
  </cols>
  <sheetData>
    <row r="1">
      <c r="B1" s="3"/>
      <c r="C1" s="3"/>
      <c r="D1" s="8"/>
      <c r="E1" s="8"/>
      <c r="F1" s="8"/>
      <c r="G1" s="8"/>
      <c r="I1" s="203"/>
      <c r="J1" s="204"/>
      <c r="K1" s="204"/>
    </row>
    <row r="2">
      <c r="B2" s="3"/>
      <c r="C2" s="3"/>
      <c r="D2" s="8"/>
      <c r="E2" s="8"/>
      <c r="F2" s="8"/>
      <c r="G2" s="8"/>
      <c r="I2" s="203"/>
      <c r="J2" s="204"/>
      <c r="K2" s="204"/>
    </row>
    <row r="3">
      <c r="A3" s="4"/>
      <c r="B3" s="100" t="s">
        <v>5</v>
      </c>
      <c r="C3" s="13"/>
      <c r="D3" s="207" t="s">
        <v>288</v>
      </c>
      <c r="E3" s="110" t="s">
        <v>291</v>
      </c>
      <c r="F3" s="110" t="s">
        <v>292</v>
      </c>
      <c r="G3" s="104" t="s">
        <v>293</v>
      </c>
      <c r="H3" s="4"/>
      <c r="I3" s="209" t="s">
        <v>7</v>
      </c>
      <c r="J3" s="209" t="s">
        <v>7</v>
      </c>
      <c r="K3" s="209" t="s">
        <v>7</v>
      </c>
      <c r="L3" s="209" t="s">
        <v>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B4" s="3"/>
      <c r="C4" s="3"/>
      <c r="D4" s="8"/>
      <c r="E4" s="8"/>
      <c r="F4" s="8"/>
      <c r="G4" s="8"/>
      <c r="I4" s="203"/>
      <c r="J4" s="204"/>
      <c r="K4" s="204"/>
    </row>
    <row r="5">
      <c r="B5" s="3" t="s">
        <v>294</v>
      </c>
      <c r="C5" s="3"/>
      <c r="D5" s="8">
        <f>352/1000</f>
        <v>0.352</v>
      </c>
      <c r="E5" s="8"/>
      <c r="F5" s="8"/>
      <c r="G5" s="8"/>
      <c r="I5" s="215" t="s">
        <v>295</v>
      </c>
      <c r="J5" s="217" t="s">
        <v>296</v>
      </c>
      <c r="K5" s="217" t="s">
        <v>297</v>
      </c>
      <c r="L5" s="219" t="s">
        <v>298</v>
      </c>
    </row>
    <row r="6">
      <c r="B6" s="3"/>
      <c r="C6" s="3"/>
      <c r="D6" s="8"/>
      <c r="E6" s="8"/>
      <c r="F6" s="8"/>
      <c r="G6" s="8"/>
      <c r="I6" s="203"/>
      <c r="J6" s="204"/>
      <c r="K6" s="204"/>
    </row>
    <row r="7">
      <c r="B7" s="3" t="s">
        <v>300</v>
      </c>
      <c r="C7" s="3"/>
      <c r="D7" s="8">
        <f>185/1000</f>
        <v>0.185</v>
      </c>
      <c r="E7" s="8"/>
      <c r="F7" s="8"/>
      <c r="G7" s="8"/>
      <c r="I7" s="215" t="s">
        <v>295</v>
      </c>
      <c r="J7" s="217" t="s">
        <v>296</v>
      </c>
      <c r="K7" s="217" t="s">
        <v>297</v>
      </c>
      <c r="L7" s="219" t="s">
        <v>298</v>
      </c>
    </row>
    <row r="8">
      <c r="B8" s="3" t="s">
        <v>301</v>
      </c>
      <c r="C8" s="3"/>
      <c r="D8" s="8">
        <f>88/1000</f>
        <v>0.088</v>
      </c>
      <c r="E8" s="8"/>
      <c r="F8" s="8"/>
      <c r="G8" s="8"/>
      <c r="I8" s="215" t="s">
        <v>295</v>
      </c>
      <c r="J8" s="217" t="s">
        <v>296</v>
      </c>
      <c r="K8" s="217" t="s">
        <v>297</v>
      </c>
      <c r="L8" s="219" t="s">
        <v>298</v>
      </c>
    </row>
    <row r="9">
      <c r="B9" s="3" t="s">
        <v>305</v>
      </c>
      <c r="C9" s="3"/>
      <c r="D9" s="8">
        <f t="shared" ref="D9:D10" si="1">52/1000</f>
        <v>0.052</v>
      </c>
      <c r="E9" s="8"/>
      <c r="F9" s="8"/>
      <c r="G9" s="8"/>
      <c r="I9" s="215" t="s">
        <v>295</v>
      </c>
      <c r="J9" s="217" t="s">
        <v>296</v>
      </c>
      <c r="K9" s="217" t="s">
        <v>297</v>
      </c>
      <c r="L9" s="219" t="s">
        <v>298</v>
      </c>
    </row>
    <row r="10">
      <c r="B10" s="3" t="s">
        <v>307</v>
      </c>
      <c r="C10" s="3"/>
      <c r="D10" s="8">
        <f t="shared" si="1"/>
        <v>0.052</v>
      </c>
      <c r="E10" s="8"/>
      <c r="F10" s="8"/>
      <c r="G10" s="8"/>
      <c r="I10" s="215" t="s">
        <v>295</v>
      </c>
      <c r="J10" s="217" t="s">
        <v>296</v>
      </c>
      <c r="K10" s="217" t="s">
        <v>297</v>
      </c>
      <c r="L10" s="219" t="s">
        <v>298</v>
      </c>
    </row>
    <row r="11">
      <c r="B11" s="3" t="s">
        <v>311</v>
      </c>
      <c r="C11" s="3"/>
      <c r="D11" s="8">
        <f>191/1000</f>
        <v>0.191</v>
      </c>
      <c r="E11" s="8"/>
      <c r="F11" s="8"/>
      <c r="G11" s="8"/>
      <c r="I11" s="215" t="s">
        <v>295</v>
      </c>
      <c r="J11" s="217" t="s">
        <v>296</v>
      </c>
      <c r="K11" s="217" t="s">
        <v>297</v>
      </c>
      <c r="L11" s="219" t="s">
        <v>298</v>
      </c>
    </row>
    <row r="12">
      <c r="B12" s="3" t="s">
        <v>315</v>
      </c>
      <c r="C12" s="3"/>
      <c r="D12" s="8">
        <f>81/1000</f>
        <v>0.081</v>
      </c>
      <c r="E12" s="8"/>
      <c r="F12" s="8"/>
      <c r="G12" s="8"/>
      <c r="I12" s="215" t="s">
        <v>295</v>
      </c>
      <c r="J12" s="217" t="s">
        <v>296</v>
      </c>
      <c r="K12" s="217" t="s">
        <v>297</v>
      </c>
      <c r="L12" s="219" t="s">
        <v>298</v>
      </c>
    </row>
    <row r="13">
      <c r="B13" s="3" t="s">
        <v>320</v>
      </c>
      <c r="C13" s="3"/>
      <c r="D13" s="8">
        <f t="shared" ref="D13:D14" si="2">41/1000</f>
        <v>0.041</v>
      </c>
      <c r="E13" s="8"/>
      <c r="F13" s="8"/>
      <c r="G13" s="8"/>
      <c r="I13" s="215" t="s">
        <v>295</v>
      </c>
      <c r="J13" s="217" t="s">
        <v>296</v>
      </c>
      <c r="K13" s="217" t="s">
        <v>297</v>
      </c>
      <c r="L13" s="219" t="s">
        <v>298</v>
      </c>
    </row>
    <row r="14">
      <c r="B14" s="3" t="s">
        <v>327</v>
      </c>
      <c r="D14" s="129">
        <f t="shared" si="2"/>
        <v>0.041</v>
      </c>
      <c r="E14" s="8"/>
      <c r="F14" s="8"/>
      <c r="G14" s="8"/>
      <c r="I14" s="234" t="s">
        <v>295</v>
      </c>
      <c r="J14" s="235" t="s">
        <v>296</v>
      </c>
      <c r="K14" s="235" t="s">
        <v>297</v>
      </c>
      <c r="L14" s="134" t="s">
        <v>298</v>
      </c>
    </row>
    <row r="15">
      <c r="A15" s="21"/>
      <c r="B15" s="11"/>
      <c r="C15" s="13"/>
      <c r="D15" s="236"/>
      <c r="E15" s="6"/>
      <c r="F15" s="6"/>
      <c r="G15" s="6"/>
      <c r="H15" s="21"/>
      <c r="I15" s="237"/>
      <c r="J15" s="238"/>
      <c r="K15" s="238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B16" s="62" t="s">
        <v>328</v>
      </c>
      <c r="C16" s="3"/>
      <c r="D16" s="129">
        <f>sum(D7:D14)/8</f>
        <v>0.091375</v>
      </c>
      <c r="E16" s="8"/>
      <c r="F16" s="8"/>
      <c r="G16" s="8"/>
      <c r="I16" s="240" t="s">
        <v>103</v>
      </c>
      <c r="J16" s="204"/>
      <c r="K16" s="204"/>
    </row>
    <row r="17">
      <c r="B17" s="3"/>
      <c r="C17" s="3"/>
      <c r="D17" s="8"/>
      <c r="E17" s="8"/>
      <c r="F17" s="8"/>
      <c r="G17" s="8"/>
      <c r="I17" s="203"/>
      <c r="J17" s="204"/>
      <c r="K17" s="204"/>
    </row>
    <row r="18">
      <c r="A18" s="4"/>
      <c r="B18" s="11" t="s">
        <v>330</v>
      </c>
      <c r="C18" s="13"/>
      <c r="D18" s="244">
        <f>sum(D11:D14)/8</f>
        <v>0.04425</v>
      </c>
      <c r="E18" s="6"/>
      <c r="F18" s="6"/>
      <c r="G18" s="6"/>
      <c r="H18" s="4"/>
      <c r="I18" s="237" t="s">
        <v>103</v>
      </c>
      <c r="J18" s="246"/>
      <c r="K18" s="24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13"/>
      <c r="C19" s="13"/>
      <c r="D19" s="6"/>
      <c r="E19" s="6"/>
      <c r="F19" s="6"/>
      <c r="G19" s="6"/>
      <c r="H19" s="4"/>
      <c r="I19" s="249"/>
      <c r="J19" s="246"/>
      <c r="K19" s="24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13"/>
      <c r="C20" s="13"/>
      <c r="D20" s="6"/>
      <c r="E20" s="6"/>
      <c r="F20" s="6"/>
      <c r="G20" s="6"/>
      <c r="H20" s="4"/>
      <c r="I20" s="249"/>
      <c r="J20" s="246"/>
      <c r="K20" s="24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13"/>
      <c r="C21" s="13"/>
      <c r="D21" s="6"/>
      <c r="E21" s="6"/>
      <c r="F21" s="6"/>
      <c r="G21" s="6"/>
      <c r="H21" s="4"/>
      <c r="I21" s="249"/>
      <c r="J21" s="246"/>
      <c r="K21" s="24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100" t="s">
        <v>5</v>
      </c>
      <c r="C22" s="13"/>
      <c r="D22" s="256" t="s">
        <v>341</v>
      </c>
      <c r="E22" s="110" t="s">
        <v>291</v>
      </c>
      <c r="F22" s="110" t="s">
        <v>292</v>
      </c>
      <c r="G22" s="104" t="s">
        <v>293</v>
      </c>
      <c r="H22" s="4"/>
      <c r="I22" s="209" t="s">
        <v>7</v>
      </c>
      <c r="J22" s="246"/>
      <c r="K22" s="24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B23" s="3"/>
      <c r="C23" s="3"/>
      <c r="D23" s="8"/>
      <c r="E23" s="8"/>
      <c r="F23" s="8"/>
      <c r="G23" s="8"/>
      <c r="I23" s="203"/>
      <c r="J23" s="204"/>
      <c r="K23" s="204"/>
    </row>
    <row r="24">
      <c r="B24" s="3" t="s">
        <v>343</v>
      </c>
      <c r="C24" s="3"/>
      <c r="D24" s="8">
        <v>0.343</v>
      </c>
      <c r="E24" s="8">
        <v>0.019</v>
      </c>
      <c r="F24" s="8">
        <v>0.011</v>
      </c>
      <c r="G24" s="8" t="s">
        <v>345</v>
      </c>
      <c r="I24" s="204" t="s">
        <v>346</v>
      </c>
      <c r="J24" s="204"/>
      <c r="K24" s="204"/>
    </row>
    <row r="25">
      <c r="B25" s="3" t="s">
        <v>348</v>
      </c>
      <c r="C25" s="3"/>
      <c r="D25" s="8">
        <v>0.472</v>
      </c>
      <c r="E25" s="8">
        <v>0.019</v>
      </c>
      <c r="F25" s="8">
        <v>0.018</v>
      </c>
      <c r="G25" s="8" t="s">
        <v>345</v>
      </c>
      <c r="I25" s="204" t="s">
        <v>346</v>
      </c>
      <c r="J25" s="204"/>
      <c r="K25" s="204"/>
    </row>
    <row r="26">
      <c r="B26" s="3" t="s">
        <v>23</v>
      </c>
      <c r="C26" s="3"/>
      <c r="D26" s="8">
        <v>0.189</v>
      </c>
      <c r="E26" s="8">
        <v>0.07</v>
      </c>
      <c r="F26" s="8">
        <v>0.007</v>
      </c>
      <c r="G26" s="8" t="s">
        <v>345</v>
      </c>
      <c r="I26" s="204" t="s">
        <v>346</v>
      </c>
      <c r="J26" s="204"/>
      <c r="K26" s="204"/>
    </row>
    <row r="27">
      <c r="B27" s="3" t="s">
        <v>349</v>
      </c>
      <c r="C27" s="3"/>
      <c r="D27" s="8">
        <v>0.14</v>
      </c>
      <c r="E27" s="8">
        <v>0.0087</v>
      </c>
      <c r="F27" s="8">
        <v>0.0031</v>
      </c>
      <c r="G27" s="8" t="s">
        <v>350</v>
      </c>
      <c r="I27" s="204" t="s">
        <v>346</v>
      </c>
      <c r="J27" s="204"/>
      <c r="K27" s="204"/>
    </row>
    <row r="28">
      <c r="B28" s="3" t="s">
        <v>351</v>
      </c>
      <c r="C28" s="3"/>
      <c r="D28" s="8">
        <v>0.161</v>
      </c>
      <c r="E28" s="8">
        <v>0.0081</v>
      </c>
      <c r="F28" s="8">
        <v>0.0032</v>
      </c>
      <c r="G28" s="8" t="s">
        <v>350</v>
      </c>
      <c r="I28" s="204" t="s">
        <v>346</v>
      </c>
      <c r="J28" s="204"/>
      <c r="K28" s="204"/>
    </row>
    <row r="29">
      <c r="B29" s="3" t="s">
        <v>354</v>
      </c>
      <c r="C29" s="3"/>
      <c r="D29" s="8">
        <v>0.119</v>
      </c>
      <c r="E29" s="8">
        <v>0.0025</v>
      </c>
      <c r="F29" s="8">
        <v>0.0017</v>
      </c>
      <c r="G29" s="8" t="s">
        <v>350</v>
      </c>
      <c r="I29" s="204" t="s">
        <v>346</v>
      </c>
      <c r="J29" s="204"/>
      <c r="K29" s="204"/>
    </row>
    <row r="30">
      <c r="B30" s="3" t="s">
        <v>355</v>
      </c>
      <c r="C30" s="3"/>
      <c r="D30" s="8">
        <v>0.056</v>
      </c>
      <c r="E30" s="261">
        <v>0.0012917147824303154</v>
      </c>
      <c r="F30" s="262">
        <v>8.669226727720236E-4</v>
      </c>
      <c r="G30" s="8" t="s">
        <v>350</v>
      </c>
      <c r="I30" s="204" t="s">
        <v>346</v>
      </c>
      <c r="J30" s="204"/>
      <c r="K30" s="204"/>
    </row>
    <row r="31">
      <c r="B31" s="3" t="s">
        <v>358</v>
      </c>
      <c r="C31" s="3"/>
      <c r="D31" s="8">
        <v>0.225</v>
      </c>
      <c r="E31" s="8">
        <v>0.0039</v>
      </c>
      <c r="F31" s="262">
        <v>0.007175381428170656</v>
      </c>
      <c r="G31" s="8" t="s">
        <v>350</v>
      </c>
      <c r="I31" s="204" t="s">
        <v>346</v>
      </c>
      <c r="J31" s="204"/>
      <c r="K31" s="204"/>
    </row>
    <row r="32">
      <c r="B32" s="3" t="s">
        <v>360</v>
      </c>
      <c r="C32" s="3"/>
      <c r="D32" s="8">
        <v>0.136</v>
      </c>
      <c r="E32" s="8">
        <v>6.0E-4</v>
      </c>
      <c r="F32" s="8">
        <v>0.0043</v>
      </c>
      <c r="G32" s="8" t="s">
        <v>350</v>
      </c>
      <c r="I32" s="204" t="s">
        <v>346</v>
      </c>
      <c r="J32" s="204"/>
      <c r="K32" s="204"/>
    </row>
    <row r="33">
      <c r="B33" s="3" t="s">
        <v>361</v>
      </c>
      <c r="C33" s="3"/>
      <c r="D33" s="8">
        <v>0.166</v>
      </c>
      <c r="E33" s="8">
        <v>6.0E-4</v>
      </c>
      <c r="F33" s="8">
        <v>0.0053</v>
      </c>
      <c r="G33" s="8" t="s">
        <v>350</v>
      </c>
      <c r="I33" s="204" t="s">
        <v>346</v>
      </c>
      <c r="J33" s="204"/>
      <c r="K33" s="204"/>
    </row>
    <row r="34">
      <c r="B34" s="3"/>
      <c r="C34" s="3"/>
      <c r="D34" s="8"/>
      <c r="E34" s="8"/>
      <c r="F34" s="8"/>
      <c r="G34" s="8"/>
      <c r="I34" s="203"/>
      <c r="J34" s="204"/>
      <c r="K34" s="204"/>
    </row>
    <row r="35">
      <c r="B35" s="263" t="s">
        <v>29</v>
      </c>
      <c r="C35" s="3"/>
      <c r="D35" s="8"/>
      <c r="E35" s="8"/>
      <c r="F35" s="8"/>
      <c r="G35" s="8"/>
      <c r="I35" s="203"/>
      <c r="J35" s="204"/>
      <c r="K35" s="204"/>
    </row>
    <row r="36">
      <c r="B36" s="263" t="s">
        <v>363</v>
      </c>
      <c r="C36" s="3"/>
      <c r="D36" s="8"/>
      <c r="E36" s="8"/>
      <c r="F36" s="8"/>
      <c r="G36" s="8"/>
      <c r="I36" s="203"/>
      <c r="J36" s="204"/>
      <c r="K36" s="204"/>
    </row>
    <row r="37">
      <c r="B37" s="263" t="s">
        <v>364</v>
      </c>
      <c r="C37" s="3"/>
      <c r="D37" s="8"/>
      <c r="E37" s="8"/>
      <c r="F37" s="8"/>
      <c r="G37" s="8"/>
      <c r="I37" s="203"/>
      <c r="J37" s="204"/>
      <c r="K37" s="204"/>
    </row>
    <row r="38">
      <c r="B38" s="263" t="s">
        <v>366</v>
      </c>
      <c r="C38" s="3"/>
      <c r="D38" s="8"/>
      <c r="E38" s="8"/>
      <c r="F38" s="8"/>
      <c r="G38" s="8"/>
      <c r="I38" s="203"/>
      <c r="J38" s="204"/>
      <c r="K38" s="204"/>
    </row>
    <row r="39">
      <c r="B39" s="263" t="s">
        <v>368</v>
      </c>
      <c r="C39" s="3"/>
      <c r="D39" s="8"/>
      <c r="E39" s="8"/>
      <c r="F39" s="8"/>
      <c r="G39" s="8"/>
      <c r="I39" s="203"/>
      <c r="J39" s="204"/>
      <c r="K39" s="204"/>
    </row>
    <row r="40">
      <c r="B40" s="78" t="s">
        <v>369</v>
      </c>
      <c r="C40" s="3"/>
      <c r="D40" s="8"/>
      <c r="E40" s="8"/>
      <c r="F40" s="8"/>
      <c r="G40" s="8"/>
      <c r="I40" s="203"/>
      <c r="J40" s="204"/>
      <c r="K40" s="204"/>
    </row>
    <row r="41">
      <c r="B41" s="3"/>
      <c r="C41" s="3"/>
      <c r="D41" s="8"/>
      <c r="E41" s="8"/>
      <c r="F41" s="8"/>
      <c r="G41" s="8"/>
      <c r="I41" s="203"/>
      <c r="J41" s="204"/>
      <c r="K41" s="204"/>
    </row>
    <row r="42">
      <c r="B42" s="3"/>
      <c r="C42" s="3"/>
      <c r="D42" s="8"/>
      <c r="E42" s="8"/>
      <c r="F42" s="8"/>
      <c r="G42" s="8"/>
      <c r="I42" s="203"/>
      <c r="J42" s="204"/>
      <c r="K42" s="204"/>
    </row>
    <row r="43">
      <c r="A43" s="4"/>
      <c r="B43" s="100" t="s">
        <v>5</v>
      </c>
      <c r="C43" s="13"/>
      <c r="D43" s="256" t="s">
        <v>370</v>
      </c>
      <c r="E43" s="110" t="s">
        <v>291</v>
      </c>
      <c r="F43" s="110" t="s">
        <v>292</v>
      </c>
      <c r="G43" s="104" t="s">
        <v>293</v>
      </c>
      <c r="H43" s="4"/>
      <c r="I43" s="209" t="s">
        <v>7</v>
      </c>
      <c r="J43" s="246"/>
      <c r="K43" s="24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B44" s="3"/>
      <c r="C44" s="3"/>
      <c r="D44" s="8"/>
      <c r="E44" s="8"/>
      <c r="F44" s="8"/>
      <c r="G44" s="8"/>
      <c r="I44" s="203"/>
      <c r="J44" s="204"/>
      <c r="K44" s="204"/>
    </row>
    <row r="45">
      <c r="B45" s="3" t="s">
        <v>373</v>
      </c>
      <c r="C45" s="3"/>
      <c r="D45" s="8">
        <v>1.467</v>
      </c>
      <c r="E45" s="8">
        <v>0.014</v>
      </c>
      <c r="F45" s="8">
        <v>0.01</v>
      </c>
      <c r="G45" s="8" t="s">
        <v>345</v>
      </c>
      <c r="I45" s="204" t="s">
        <v>346</v>
      </c>
      <c r="J45" s="204"/>
      <c r="K45" s="204"/>
    </row>
    <row r="46">
      <c r="B46" s="3" t="s">
        <v>375</v>
      </c>
      <c r="C46" s="3"/>
      <c r="D46" s="261">
        <v>0.20233797801439316</v>
      </c>
      <c r="E46" s="261">
        <v>0.00200384231754784</v>
      </c>
      <c r="F46" s="261">
        <v>0.0015129681927794096</v>
      </c>
      <c r="G46" s="8" t="s">
        <v>376</v>
      </c>
      <c r="I46" s="204" t="s">
        <v>346</v>
      </c>
      <c r="J46" s="204"/>
      <c r="K46" s="204"/>
    </row>
    <row r="47">
      <c r="B47" s="3" t="s">
        <v>378</v>
      </c>
      <c r="C47" s="3"/>
      <c r="D47" s="8">
        <v>0.023</v>
      </c>
      <c r="E47" s="8">
        <v>0.0018</v>
      </c>
      <c r="F47" s="8">
        <v>6.0E-4</v>
      </c>
      <c r="G47" s="8" t="s">
        <v>376</v>
      </c>
      <c r="I47" s="204" t="s">
        <v>346</v>
      </c>
      <c r="J47" s="204"/>
      <c r="K47" s="204"/>
    </row>
    <row r="48">
      <c r="B48" s="3" t="s">
        <v>379</v>
      </c>
      <c r="C48" s="3"/>
      <c r="D48" s="8">
        <v>0.059</v>
      </c>
      <c r="E48" s="8">
        <v>5.0E-4</v>
      </c>
      <c r="F48" s="8">
        <v>0.004</v>
      </c>
      <c r="G48" s="8" t="s">
        <v>376</v>
      </c>
      <c r="I48" s="204" t="s">
        <v>346</v>
      </c>
      <c r="J48" s="204"/>
      <c r="K48" s="204"/>
    </row>
    <row r="49">
      <c r="B49" s="3" t="s">
        <v>380</v>
      </c>
      <c r="C49" s="3"/>
      <c r="D49" s="8">
        <v>1.308</v>
      </c>
      <c r="E49" s="8">
        <v>0.0</v>
      </c>
      <c r="F49" s="8">
        <v>0.0402</v>
      </c>
      <c r="G49" s="8" t="s">
        <v>376</v>
      </c>
      <c r="I49" s="204" t="s">
        <v>346</v>
      </c>
      <c r="J49" s="204"/>
      <c r="K49" s="204"/>
    </row>
    <row r="50">
      <c r="B50" s="3"/>
      <c r="C50" s="3"/>
      <c r="D50" s="8"/>
      <c r="E50" s="8"/>
      <c r="F50" s="8"/>
      <c r="G50" s="8"/>
      <c r="I50" s="203"/>
      <c r="J50" s="204"/>
      <c r="K50" s="204"/>
    </row>
    <row r="51">
      <c r="B51" s="263" t="s">
        <v>29</v>
      </c>
      <c r="C51" s="3"/>
      <c r="D51" s="8"/>
      <c r="E51" s="8"/>
      <c r="F51" s="8"/>
      <c r="G51" s="8"/>
      <c r="I51" s="203"/>
      <c r="J51" s="204"/>
      <c r="K51" s="204"/>
    </row>
    <row r="52">
      <c r="B52" s="263" t="s">
        <v>382</v>
      </c>
      <c r="C52" s="3"/>
      <c r="D52" s="8"/>
      <c r="E52" s="8"/>
      <c r="F52" s="8"/>
      <c r="G52" s="8"/>
      <c r="I52" s="203"/>
      <c r="J52" s="204"/>
      <c r="K52" s="204"/>
    </row>
    <row r="53">
      <c r="B53" s="263" t="s">
        <v>383</v>
      </c>
      <c r="C53" s="3"/>
      <c r="D53" s="8"/>
      <c r="E53" s="8"/>
      <c r="F53" s="8"/>
      <c r="G53" s="8"/>
      <c r="I53" s="203"/>
      <c r="J53" s="204"/>
      <c r="K53" s="204"/>
    </row>
    <row r="54">
      <c r="B54" s="263" t="s">
        <v>364</v>
      </c>
      <c r="C54" s="3"/>
      <c r="D54" s="8"/>
      <c r="E54" s="8"/>
      <c r="F54" s="8"/>
      <c r="G54" s="8"/>
      <c r="I54" s="203"/>
      <c r="J54" s="204"/>
      <c r="K54" s="204"/>
    </row>
    <row r="55">
      <c r="B55" s="263" t="s">
        <v>385</v>
      </c>
      <c r="C55" s="3"/>
      <c r="D55" s="8"/>
      <c r="E55" s="8"/>
      <c r="F55" s="8"/>
      <c r="G55" s="8"/>
      <c r="I55" s="203"/>
      <c r="J55" s="204"/>
      <c r="K55" s="204"/>
    </row>
    <row r="56">
      <c r="B56" s="3"/>
      <c r="C56" s="3"/>
      <c r="D56" s="8"/>
      <c r="E56" s="8"/>
      <c r="F56" s="8"/>
      <c r="G56" s="8"/>
      <c r="I56" s="203"/>
      <c r="J56" s="204"/>
      <c r="K56" s="204"/>
    </row>
    <row r="57">
      <c r="B57" s="3"/>
      <c r="C57" s="3"/>
      <c r="D57" s="8"/>
      <c r="E57" s="8"/>
      <c r="F57" s="8"/>
      <c r="G57" s="8"/>
      <c r="I57" s="203"/>
      <c r="J57" s="204"/>
      <c r="K57" s="204"/>
    </row>
    <row r="58">
      <c r="A58" s="4"/>
      <c r="B58" s="100" t="s">
        <v>5</v>
      </c>
      <c r="C58" s="13"/>
      <c r="D58" s="256" t="s">
        <v>370</v>
      </c>
      <c r="E58" s="110" t="s">
        <v>291</v>
      </c>
      <c r="F58" s="110" t="s">
        <v>292</v>
      </c>
      <c r="G58" s="104" t="s">
        <v>293</v>
      </c>
      <c r="H58" s="4"/>
      <c r="I58" s="209" t="s">
        <v>7</v>
      </c>
      <c r="J58" s="246"/>
      <c r="K58" s="24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13"/>
      <c r="C59" s="13"/>
      <c r="D59" s="6"/>
      <c r="E59" s="6"/>
      <c r="F59" s="6"/>
      <c r="G59" s="6"/>
      <c r="H59" s="4"/>
      <c r="I59" s="249"/>
      <c r="J59" s="246"/>
      <c r="K59" s="246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3" t="s">
        <v>390</v>
      </c>
      <c r="C60" s="13"/>
      <c r="D60" s="6"/>
      <c r="E60" s="6"/>
      <c r="F60" s="6"/>
      <c r="G60" s="6"/>
      <c r="H60" s="4"/>
      <c r="I60" s="203" t="s">
        <v>391</v>
      </c>
      <c r="J60" s="204" t="s">
        <v>392</v>
      </c>
      <c r="K60" s="24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3" t="s">
        <v>394</v>
      </c>
      <c r="C61" s="13"/>
      <c r="D61" s="6"/>
      <c r="E61" s="6"/>
      <c r="F61" s="6"/>
      <c r="G61" s="6"/>
      <c r="H61" s="4"/>
      <c r="I61" s="203" t="s">
        <v>391</v>
      </c>
      <c r="J61" s="204" t="s">
        <v>392</v>
      </c>
      <c r="K61" s="24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3" t="s">
        <v>395</v>
      </c>
      <c r="C62" s="13"/>
      <c r="D62" s="6"/>
      <c r="E62" s="6"/>
      <c r="F62" s="6"/>
      <c r="G62" s="6"/>
      <c r="H62" s="4"/>
      <c r="I62" s="203" t="s">
        <v>391</v>
      </c>
      <c r="J62" s="204" t="s">
        <v>392</v>
      </c>
      <c r="K62" s="24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3" t="s">
        <v>397</v>
      </c>
      <c r="C63" s="13"/>
      <c r="D63" s="6"/>
      <c r="E63" s="6"/>
      <c r="F63" s="6"/>
      <c r="G63" s="6"/>
      <c r="H63" s="4"/>
      <c r="I63" s="203" t="s">
        <v>391</v>
      </c>
      <c r="J63" s="204" t="s">
        <v>392</v>
      </c>
      <c r="K63" s="24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13"/>
      <c r="C64" s="13"/>
      <c r="D64" s="6"/>
      <c r="E64" s="6"/>
      <c r="F64" s="6"/>
      <c r="G64" s="6"/>
      <c r="H64" s="4"/>
      <c r="I64" s="249"/>
      <c r="J64" s="246"/>
      <c r="K64" s="246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13"/>
      <c r="C65" s="13"/>
      <c r="D65" s="6"/>
      <c r="E65" s="6"/>
      <c r="F65" s="6"/>
      <c r="G65" s="6"/>
      <c r="H65" s="4"/>
      <c r="I65" s="249"/>
      <c r="J65" s="246"/>
      <c r="K65" s="246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100" t="s">
        <v>5</v>
      </c>
      <c r="C66" s="13"/>
      <c r="D66" s="256" t="s">
        <v>370</v>
      </c>
      <c r="E66" s="110" t="s">
        <v>291</v>
      </c>
      <c r="F66" s="110" t="s">
        <v>292</v>
      </c>
      <c r="G66" s="104" t="s">
        <v>293</v>
      </c>
      <c r="H66" s="4"/>
      <c r="I66" s="209" t="s">
        <v>7</v>
      </c>
      <c r="J66" s="246"/>
      <c r="K66" s="24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B67" s="3"/>
      <c r="C67" s="3"/>
      <c r="D67" s="8"/>
      <c r="E67" s="8"/>
      <c r="F67" s="8"/>
      <c r="G67" s="8"/>
      <c r="I67" s="203"/>
      <c r="J67" s="204"/>
      <c r="K67" s="204"/>
    </row>
    <row r="68">
      <c r="B68" s="3" t="s">
        <v>401</v>
      </c>
      <c r="C68" s="3"/>
      <c r="D68" s="8">
        <f>286/1000</f>
        <v>0.286</v>
      </c>
      <c r="E68" s="8"/>
      <c r="F68" s="8"/>
      <c r="G68" s="8" t="s">
        <v>345</v>
      </c>
      <c r="I68" s="203" t="s">
        <v>404</v>
      </c>
      <c r="J68" s="204"/>
      <c r="K68" s="204"/>
    </row>
    <row r="69">
      <c r="B69" s="3"/>
      <c r="C69" s="3"/>
      <c r="D69" s="8"/>
      <c r="E69" s="8"/>
      <c r="F69" s="8"/>
      <c r="G69" s="8"/>
      <c r="I69" s="203"/>
      <c r="J69" s="204"/>
      <c r="K69" s="204"/>
    </row>
    <row r="70">
      <c r="A70" s="4"/>
      <c r="B70" s="100" t="s">
        <v>5</v>
      </c>
      <c r="C70" s="13"/>
      <c r="D70" s="256" t="s">
        <v>370</v>
      </c>
      <c r="E70" s="110" t="s">
        <v>291</v>
      </c>
      <c r="F70" s="110" t="s">
        <v>292</v>
      </c>
      <c r="G70" s="104" t="s">
        <v>293</v>
      </c>
      <c r="H70" s="4"/>
      <c r="I70" s="209" t="s">
        <v>7</v>
      </c>
      <c r="J70" s="246"/>
      <c r="K70" s="24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B71" s="3"/>
      <c r="C71" s="3"/>
      <c r="D71" s="8"/>
      <c r="E71" s="8"/>
      <c r="F71" s="8"/>
      <c r="G71" s="8"/>
      <c r="I71" s="203"/>
      <c r="J71" s="204"/>
      <c r="K71" s="204"/>
    </row>
    <row r="72">
      <c r="B72" s="62" t="s">
        <v>408</v>
      </c>
      <c r="C72" s="3"/>
      <c r="D72" s="8"/>
      <c r="E72" s="8"/>
      <c r="F72" s="8"/>
      <c r="G72" s="8"/>
      <c r="I72" s="203"/>
      <c r="J72" s="204"/>
      <c r="K72" s="204"/>
    </row>
    <row r="73">
      <c r="B73" s="62" t="s">
        <v>410</v>
      </c>
      <c r="C73" s="3"/>
      <c r="D73" s="8"/>
      <c r="E73" s="8"/>
      <c r="F73" s="8"/>
      <c r="G73" s="8"/>
      <c r="I73" s="203"/>
      <c r="J73" s="204"/>
      <c r="K73" s="204"/>
    </row>
    <row r="74">
      <c r="B74" s="3"/>
      <c r="C74" s="3"/>
      <c r="D74" s="8"/>
      <c r="E74" s="8"/>
      <c r="F74" s="8"/>
      <c r="G74" s="8"/>
      <c r="I74" s="203"/>
      <c r="J74" s="204"/>
      <c r="K74" s="204"/>
    </row>
    <row r="75">
      <c r="B75" s="3"/>
      <c r="C75" s="3"/>
      <c r="D75" s="8"/>
      <c r="E75" s="8"/>
      <c r="F75" s="8"/>
      <c r="G75" s="8"/>
      <c r="I75" s="203"/>
      <c r="J75" s="204"/>
      <c r="K75" s="204"/>
    </row>
    <row r="76">
      <c r="B76" s="3"/>
      <c r="C76" s="3"/>
      <c r="D76" s="8"/>
      <c r="E76" s="8"/>
      <c r="F76" s="8"/>
      <c r="G76" s="8"/>
      <c r="I76" s="203"/>
      <c r="J76" s="204"/>
      <c r="K76" s="204"/>
    </row>
    <row r="77">
      <c r="B77" s="3"/>
      <c r="C77" s="3"/>
      <c r="D77" s="8"/>
      <c r="E77" s="8"/>
      <c r="F77" s="8"/>
      <c r="G77" s="8"/>
      <c r="I77" s="203"/>
      <c r="J77" s="204"/>
      <c r="K77" s="204"/>
    </row>
    <row r="78">
      <c r="B78" s="3"/>
      <c r="C78" s="3"/>
      <c r="D78" s="8"/>
      <c r="E78" s="8"/>
      <c r="F78" s="8"/>
      <c r="G78" s="8"/>
      <c r="I78" s="203"/>
      <c r="J78" s="204"/>
      <c r="K78" s="204"/>
    </row>
    <row r="79">
      <c r="B79" s="3"/>
      <c r="C79" s="3"/>
      <c r="D79" s="8"/>
      <c r="E79" s="8"/>
      <c r="F79" s="8"/>
      <c r="G79" s="8"/>
      <c r="I79" s="203"/>
      <c r="J79" s="204"/>
      <c r="K79" s="204"/>
    </row>
    <row r="80">
      <c r="B80" s="3"/>
      <c r="C80" s="3"/>
      <c r="D80" s="8"/>
      <c r="E80" s="8"/>
      <c r="F80" s="8"/>
      <c r="G80" s="8"/>
      <c r="I80" s="203"/>
      <c r="J80" s="204"/>
      <c r="K80" s="204"/>
    </row>
    <row r="81">
      <c r="B81" s="3"/>
      <c r="C81" s="3"/>
      <c r="D81" s="8"/>
      <c r="E81" s="8"/>
      <c r="F81" s="8"/>
      <c r="G81" s="8"/>
      <c r="I81" s="203"/>
      <c r="J81" s="204"/>
      <c r="K81" s="204"/>
    </row>
    <row r="82">
      <c r="B82" s="3"/>
      <c r="C82" s="3"/>
      <c r="D82" s="8"/>
      <c r="E82" s="8"/>
      <c r="F82" s="8"/>
      <c r="G82" s="8"/>
      <c r="I82" s="203"/>
      <c r="J82" s="204"/>
      <c r="K82" s="204"/>
    </row>
    <row r="83">
      <c r="B83" s="3"/>
      <c r="C83" s="3"/>
      <c r="D83" s="8"/>
      <c r="E83" s="8"/>
      <c r="F83" s="8"/>
      <c r="G83" s="8"/>
      <c r="I83" s="203"/>
      <c r="J83" s="204"/>
      <c r="K83" s="204"/>
    </row>
    <row r="84">
      <c r="B84" s="3"/>
      <c r="C84" s="3"/>
      <c r="D84" s="8"/>
      <c r="E84" s="8"/>
      <c r="F84" s="8"/>
      <c r="G84" s="8"/>
      <c r="I84" s="203"/>
      <c r="J84" s="204"/>
      <c r="K84" s="204"/>
    </row>
    <row r="85">
      <c r="B85" s="3"/>
      <c r="C85" s="3"/>
      <c r="D85" s="8"/>
      <c r="E85" s="8"/>
      <c r="F85" s="8"/>
      <c r="G85" s="8"/>
      <c r="I85" s="203"/>
      <c r="J85" s="204"/>
      <c r="K85" s="204"/>
    </row>
    <row r="86">
      <c r="B86" s="3"/>
      <c r="C86" s="3"/>
      <c r="D86" s="8"/>
      <c r="E86" s="8"/>
      <c r="F86" s="8"/>
      <c r="G86" s="8"/>
      <c r="I86" s="203"/>
      <c r="J86" s="204"/>
      <c r="K86" s="204"/>
    </row>
    <row r="87">
      <c r="B87" s="3"/>
      <c r="C87" s="3"/>
      <c r="D87" s="8"/>
      <c r="E87" s="8"/>
      <c r="F87" s="8"/>
      <c r="G87" s="8"/>
      <c r="I87" s="203"/>
      <c r="J87" s="204"/>
      <c r="K87" s="204"/>
    </row>
    <row r="88">
      <c r="B88" s="3"/>
      <c r="C88" s="3"/>
      <c r="D88" s="8"/>
      <c r="E88" s="8"/>
      <c r="F88" s="8"/>
      <c r="G88" s="8"/>
      <c r="I88" s="203"/>
      <c r="J88" s="204"/>
      <c r="K88" s="204"/>
    </row>
    <row r="89">
      <c r="B89" s="3"/>
      <c r="C89" s="3"/>
      <c r="D89" s="8"/>
      <c r="E89" s="8"/>
      <c r="F89" s="8"/>
      <c r="G89" s="8"/>
      <c r="I89" s="203"/>
      <c r="J89" s="204"/>
      <c r="K89" s="204"/>
    </row>
    <row r="90">
      <c r="B90" s="3"/>
      <c r="C90" s="3"/>
      <c r="D90" s="8"/>
      <c r="E90" s="8"/>
      <c r="F90" s="8"/>
      <c r="G90" s="8"/>
      <c r="I90" s="203"/>
      <c r="J90" s="204"/>
      <c r="K90" s="204"/>
    </row>
    <row r="91">
      <c r="B91" s="3"/>
      <c r="C91" s="3"/>
      <c r="D91" s="8"/>
      <c r="E91" s="8"/>
      <c r="F91" s="8"/>
      <c r="G91" s="8"/>
      <c r="I91" s="203"/>
      <c r="J91" s="204"/>
      <c r="K91" s="204"/>
    </row>
    <row r="92">
      <c r="B92" s="3"/>
      <c r="C92" s="3"/>
      <c r="D92" s="8"/>
      <c r="E92" s="8"/>
      <c r="F92" s="8"/>
      <c r="G92" s="8"/>
      <c r="I92" s="203"/>
      <c r="J92" s="204"/>
      <c r="K92" s="204"/>
    </row>
    <row r="93">
      <c r="B93" s="3"/>
      <c r="C93" s="3"/>
      <c r="D93" s="8"/>
      <c r="E93" s="8"/>
      <c r="F93" s="8"/>
      <c r="G93" s="8"/>
      <c r="I93" s="203"/>
      <c r="J93" s="204"/>
      <c r="K93" s="204"/>
    </row>
    <row r="94">
      <c r="B94" s="3"/>
      <c r="C94" s="3"/>
      <c r="D94" s="8"/>
      <c r="E94" s="8"/>
      <c r="F94" s="8"/>
      <c r="G94" s="8"/>
      <c r="I94" s="203"/>
      <c r="J94" s="204"/>
      <c r="K94" s="204"/>
    </row>
    <row r="95">
      <c r="B95" s="3"/>
      <c r="C95" s="3"/>
      <c r="D95" s="8"/>
      <c r="E95" s="8"/>
      <c r="F95" s="8"/>
      <c r="G95" s="8"/>
      <c r="I95" s="203"/>
      <c r="J95" s="204"/>
      <c r="K95" s="204"/>
    </row>
    <row r="96">
      <c r="B96" s="3"/>
      <c r="C96" s="3"/>
      <c r="D96" s="8"/>
      <c r="E96" s="8"/>
      <c r="F96" s="8"/>
      <c r="G96" s="8"/>
      <c r="I96" s="203"/>
      <c r="J96" s="204"/>
      <c r="K96" s="204"/>
    </row>
    <row r="97">
      <c r="B97" s="3"/>
      <c r="C97" s="3"/>
      <c r="D97" s="8"/>
      <c r="E97" s="8"/>
      <c r="F97" s="8"/>
      <c r="G97" s="8"/>
      <c r="I97" s="203"/>
      <c r="J97" s="204"/>
      <c r="K97" s="204"/>
    </row>
    <row r="98">
      <c r="B98" s="3"/>
      <c r="C98" s="3"/>
      <c r="D98" s="8"/>
      <c r="E98" s="8"/>
      <c r="F98" s="8"/>
      <c r="G98" s="8"/>
      <c r="I98" s="203"/>
      <c r="J98" s="204"/>
      <c r="K98" s="204"/>
    </row>
    <row r="99">
      <c r="B99" s="3"/>
      <c r="C99" s="3"/>
      <c r="D99" s="8"/>
      <c r="E99" s="8"/>
      <c r="F99" s="8"/>
      <c r="G99" s="8"/>
      <c r="I99" s="203"/>
      <c r="J99" s="204"/>
      <c r="K99" s="204"/>
    </row>
    <row r="100">
      <c r="B100" s="3"/>
      <c r="C100" s="3"/>
      <c r="D100" s="8"/>
      <c r="E100" s="8"/>
      <c r="F100" s="8"/>
      <c r="G100" s="8"/>
      <c r="I100" s="203"/>
      <c r="J100" s="204"/>
      <c r="K100" s="204"/>
    </row>
    <row r="101">
      <c r="B101" s="3"/>
      <c r="C101" s="3"/>
      <c r="D101" s="8"/>
      <c r="E101" s="8"/>
      <c r="F101" s="8"/>
      <c r="G101" s="8"/>
      <c r="I101" s="203"/>
      <c r="J101" s="204"/>
      <c r="K101" s="204"/>
    </row>
    <row r="102">
      <c r="B102" s="3"/>
      <c r="C102" s="3"/>
      <c r="D102" s="8"/>
      <c r="E102" s="8"/>
      <c r="F102" s="8"/>
      <c r="G102" s="8"/>
      <c r="I102" s="203"/>
      <c r="J102" s="204"/>
      <c r="K102" s="204"/>
    </row>
    <row r="103">
      <c r="B103" s="3"/>
      <c r="C103" s="3"/>
      <c r="D103" s="8"/>
      <c r="E103" s="8"/>
      <c r="F103" s="8"/>
      <c r="G103" s="8"/>
      <c r="I103" s="203"/>
      <c r="J103" s="204"/>
      <c r="K103" s="204"/>
    </row>
    <row r="104">
      <c r="B104" s="3"/>
      <c r="C104" s="3"/>
      <c r="D104" s="8"/>
      <c r="E104" s="8"/>
      <c r="F104" s="8"/>
      <c r="G104" s="8"/>
      <c r="I104" s="203"/>
      <c r="J104" s="204"/>
      <c r="K104" s="204"/>
    </row>
    <row r="105">
      <c r="B105" s="3"/>
      <c r="C105" s="3"/>
      <c r="D105" s="8"/>
      <c r="E105" s="8"/>
      <c r="F105" s="8"/>
      <c r="G105" s="8"/>
      <c r="I105" s="203"/>
      <c r="J105" s="204"/>
      <c r="K105" s="204"/>
    </row>
    <row r="106">
      <c r="B106" s="3"/>
      <c r="C106" s="3"/>
      <c r="D106" s="8"/>
      <c r="E106" s="8"/>
      <c r="F106" s="8"/>
      <c r="G106" s="8"/>
      <c r="I106" s="203"/>
      <c r="J106" s="204"/>
      <c r="K106" s="204"/>
    </row>
    <row r="107">
      <c r="B107" s="3"/>
      <c r="C107" s="3"/>
      <c r="D107" s="8"/>
      <c r="E107" s="8"/>
      <c r="F107" s="8"/>
      <c r="G107" s="8"/>
      <c r="I107" s="203"/>
      <c r="J107" s="204"/>
      <c r="K107" s="204"/>
    </row>
    <row r="108">
      <c r="B108" s="3"/>
      <c r="C108" s="3"/>
      <c r="D108" s="8"/>
      <c r="E108" s="8"/>
      <c r="F108" s="8"/>
      <c r="G108" s="8"/>
      <c r="I108" s="203"/>
      <c r="J108" s="204"/>
      <c r="K108" s="204"/>
    </row>
    <row r="109">
      <c r="B109" s="3"/>
      <c r="C109" s="3"/>
      <c r="D109" s="8"/>
      <c r="E109" s="8"/>
      <c r="F109" s="8"/>
      <c r="G109" s="8"/>
      <c r="I109" s="203"/>
      <c r="J109" s="204"/>
      <c r="K109" s="204"/>
    </row>
    <row r="110">
      <c r="B110" s="3"/>
      <c r="C110" s="3"/>
      <c r="D110" s="8"/>
      <c r="E110" s="8"/>
      <c r="F110" s="8"/>
      <c r="G110" s="8"/>
      <c r="I110" s="203"/>
      <c r="J110" s="204"/>
      <c r="K110" s="204"/>
    </row>
    <row r="111">
      <c r="B111" s="3"/>
      <c r="C111" s="3"/>
      <c r="D111" s="8"/>
      <c r="E111" s="8"/>
      <c r="F111" s="8"/>
      <c r="G111" s="8"/>
      <c r="I111" s="203"/>
      <c r="J111" s="204"/>
      <c r="K111" s="204"/>
    </row>
    <row r="112">
      <c r="B112" s="3"/>
      <c r="C112" s="3"/>
      <c r="D112" s="8"/>
      <c r="E112" s="8"/>
      <c r="F112" s="8"/>
      <c r="G112" s="8"/>
      <c r="I112" s="203"/>
      <c r="J112" s="204"/>
      <c r="K112" s="204"/>
    </row>
    <row r="113">
      <c r="B113" s="3"/>
      <c r="C113" s="3"/>
      <c r="D113" s="8"/>
      <c r="E113" s="8"/>
      <c r="F113" s="8"/>
      <c r="G113" s="8"/>
      <c r="I113" s="203"/>
      <c r="J113" s="204"/>
      <c r="K113" s="204"/>
    </row>
    <row r="114">
      <c r="B114" s="3"/>
      <c r="C114" s="3"/>
      <c r="D114" s="8"/>
      <c r="E114" s="8"/>
      <c r="F114" s="8"/>
      <c r="G114" s="8"/>
      <c r="I114" s="203"/>
      <c r="J114" s="204"/>
      <c r="K114" s="204"/>
    </row>
    <row r="115">
      <c r="B115" s="3"/>
      <c r="C115" s="3"/>
      <c r="D115" s="8"/>
      <c r="E115" s="8"/>
      <c r="F115" s="8"/>
      <c r="G115" s="8"/>
      <c r="I115" s="203"/>
      <c r="J115" s="204"/>
      <c r="K115" s="204"/>
    </row>
    <row r="116">
      <c r="B116" s="3"/>
      <c r="C116" s="3"/>
      <c r="D116" s="8"/>
      <c r="E116" s="8"/>
      <c r="F116" s="8"/>
      <c r="G116" s="8"/>
      <c r="I116" s="203"/>
      <c r="J116" s="204"/>
      <c r="K116" s="204"/>
    </row>
    <row r="117">
      <c r="B117" s="3"/>
      <c r="C117" s="3"/>
      <c r="D117" s="8"/>
      <c r="E117" s="8"/>
      <c r="F117" s="8"/>
      <c r="G117" s="8"/>
      <c r="I117" s="203"/>
      <c r="J117" s="204"/>
      <c r="K117" s="204"/>
    </row>
    <row r="118">
      <c r="B118" s="3"/>
      <c r="C118" s="3"/>
      <c r="D118" s="8"/>
      <c r="E118" s="8"/>
      <c r="F118" s="8"/>
      <c r="G118" s="8"/>
      <c r="I118" s="203"/>
      <c r="J118" s="204"/>
      <c r="K118" s="204"/>
    </row>
    <row r="119">
      <c r="B119" s="3"/>
      <c r="C119" s="3"/>
      <c r="D119" s="8"/>
      <c r="E119" s="8"/>
      <c r="F119" s="8"/>
      <c r="G119" s="8"/>
      <c r="I119" s="203"/>
      <c r="J119" s="204"/>
      <c r="K119" s="204"/>
    </row>
    <row r="120">
      <c r="B120" s="3"/>
      <c r="C120" s="3"/>
      <c r="D120" s="8"/>
      <c r="E120" s="8"/>
      <c r="F120" s="8"/>
      <c r="G120" s="8"/>
      <c r="I120" s="203"/>
      <c r="J120" s="204"/>
      <c r="K120" s="204"/>
    </row>
    <row r="121">
      <c r="B121" s="3"/>
      <c r="C121" s="3"/>
      <c r="D121" s="8"/>
      <c r="E121" s="8"/>
      <c r="F121" s="8"/>
      <c r="G121" s="8"/>
      <c r="I121" s="203"/>
      <c r="J121" s="204"/>
      <c r="K121" s="204"/>
    </row>
    <row r="122">
      <c r="B122" s="3"/>
      <c r="C122" s="3"/>
      <c r="D122" s="8"/>
      <c r="E122" s="8"/>
      <c r="F122" s="8"/>
      <c r="G122" s="8"/>
      <c r="I122" s="203"/>
      <c r="J122" s="204"/>
      <c r="K122" s="204"/>
    </row>
    <row r="123">
      <c r="B123" s="3"/>
      <c r="C123" s="3"/>
      <c r="D123" s="8"/>
      <c r="E123" s="8"/>
      <c r="F123" s="8"/>
      <c r="G123" s="8"/>
      <c r="I123" s="203"/>
      <c r="J123" s="204"/>
      <c r="K123" s="204"/>
    </row>
    <row r="124">
      <c r="B124" s="3"/>
      <c r="C124" s="3"/>
      <c r="D124" s="8"/>
      <c r="E124" s="8"/>
      <c r="F124" s="8"/>
      <c r="G124" s="8"/>
      <c r="I124" s="203"/>
      <c r="J124" s="204"/>
      <c r="K124" s="204"/>
    </row>
    <row r="125">
      <c r="B125" s="3"/>
      <c r="C125" s="3"/>
      <c r="D125" s="8"/>
      <c r="E125" s="8"/>
      <c r="F125" s="8"/>
      <c r="G125" s="8"/>
      <c r="I125" s="203"/>
      <c r="J125" s="204"/>
      <c r="K125" s="204"/>
    </row>
    <row r="126">
      <c r="B126" s="3"/>
      <c r="C126" s="3"/>
      <c r="D126" s="8"/>
      <c r="E126" s="8"/>
      <c r="F126" s="8"/>
      <c r="G126" s="8"/>
      <c r="I126" s="203"/>
      <c r="J126" s="204"/>
      <c r="K126" s="204"/>
    </row>
    <row r="127">
      <c r="B127" s="3"/>
      <c r="C127" s="3"/>
      <c r="D127" s="8"/>
      <c r="E127" s="8"/>
      <c r="F127" s="8"/>
      <c r="G127" s="8"/>
      <c r="I127" s="203"/>
      <c r="J127" s="204"/>
      <c r="K127" s="204"/>
    </row>
    <row r="128">
      <c r="B128" s="3"/>
      <c r="C128" s="3"/>
      <c r="D128" s="8"/>
      <c r="E128" s="8"/>
      <c r="F128" s="8"/>
      <c r="G128" s="8"/>
      <c r="I128" s="203"/>
      <c r="J128" s="204"/>
      <c r="K128" s="204"/>
    </row>
    <row r="129">
      <c r="B129" s="3"/>
      <c r="C129" s="3"/>
      <c r="D129" s="8"/>
      <c r="E129" s="8"/>
      <c r="F129" s="8"/>
      <c r="G129" s="8"/>
      <c r="I129" s="203"/>
      <c r="J129" s="204"/>
      <c r="K129" s="204"/>
    </row>
    <row r="130">
      <c r="B130" s="3"/>
      <c r="C130" s="3"/>
      <c r="D130" s="8"/>
      <c r="E130" s="8"/>
      <c r="F130" s="8"/>
      <c r="G130" s="8"/>
      <c r="I130" s="203"/>
      <c r="J130" s="204"/>
      <c r="K130" s="204"/>
    </row>
    <row r="131">
      <c r="B131" s="3"/>
      <c r="C131" s="3"/>
      <c r="D131" s="8"/>
      <c r="E131" s="8"/>
      <c r="F131" s="8"/>
      <c r="G131" s="8"/>
      <c r="I131" s="203"/>
      <c r="J131" s="204"/>
      <c r="K131" s="204"/>
    </row>
    <row r="132">
      <c r="B132" s="3"/>
      <c r="C132" s="3"/>
      <c r="D132" s="8"/>
      <c r="E132" s="8"/>
      <c r="F132" s="8"/>
      <c r="G132" s="8"/>
      <c r="I132" s="203"/>
      <c r="J132" s="204"/>
      <c r="K132" s="204"/>
    </row>
    <row r="133">
      <c r="B133" s="3"/>
      <c r="C133" s="3"/>
      <c r="D133" s="8"/>
      <c r="E133" s="8"/>
      <c r="F133" s="8"/>
      <c r="G133" s="8"/>
      <c r="I133" s="203"/>
      <c r="J133" s="204"/>
      <c r="K133" s="204"/>
    </row>
    <row r="134">
      <c r="B134" s="3"/>
      <c r="C134" s="3"/>
      <c r="D134" s="8"/>
      <c r="E134" s="8"/>
      <c r="F134" s="8"/>
      <c r="G134" s="8"/>
      <c r="I134" s="203"/>
      <c r="J134" s="204"/>
      <c r="K134" s="204"/>
    </row>
    <row r="135">
      <c r="B135" s="3"/>
      <c r="C135" s="3"/>
      <c r="D135" s="8"/>
      <c r="E135" s="8"/>
      <c r="F135" s="8"/>
      <c r="G135" s="8"/>
      <c r="I135" s="203"/>
      <c r="J135" s="204"/>
      <c r="K135" s="204"/>
    </row>
    <row r="136">
      <c r="B136" s="3"/>
      <c r="C136" s="3"/>
      <c r="D136" s="8"/>
      <c r="E136" s="8"/>
      <c r="F136" s="8"/>
      <c r="G136" s="8"/>
      <c r="I136" s="203"/>
      <c r="J136" s="204"/>
      <c r="K136" s="204"/>
    </row>
    <row r="137">
      <c r="B137" s="3"/>
      <c r="C137" s="3"/>
      <c r="D137" s="8"/>
      <c r="E137" s="8"/>
      <c r="F137" s="8"/>
      <c r="G137" s="8"/>
      <c r="I137" s="203"/>
      <c r="J137" s="204"/>
      <c r="K137" s="204"/>
    </row>
    <row r="138">
      <c r="B138" s="3"/>
      <c r="C138" s="3"/>
      <c r="D138" s="8"/>
      <c r="E138" s="8"/>
      <c r="F138" s="8"/>
      <c r="G138" s="8"/>
      <c r="I138" s="203"/>
      <c r="J138" s="204"/>
      <c r="K138" s="204"/>
    </row>
    <row r="139">
      <c r="B139" s="3"/>
      <c r="C139" s="3"/>
      <c r="D139" s="8"/>
      <c r="E139" s="8"/>
      <c r="F139" s="8"/>
      <c r="G139" s="8"/>
      <c r="I139" s="203"/>
      <c r="J139" s="204"/>
      <c r="K139" s="204"/>
    </row>
    <row r="140">
      <c r="B140" s="3"/>
      <c r="C140" s="3"/>
      <c r="D140" s="8"/>
      <c r="E140" s="8"/>
      <c r="F140" s="8"/>
      <c r="G140" s="8"/>
      <c r="I140" s="203"/>
      <c r="J140" s="204"/>
      <c r="K140" s="204"/>
    </row>
    <row r="141">
      <c r="B141" s="3"/>
      <c r="C141" s="3"/>
      <c r="D141" s="8"/>
      <c r="E141" s="8"/>
      <c r="F141" s="8"/>
      <c r="G141" s="8"/>
      <c r="I141" s="203"/>
      <c r="J141" s="204"/>
      <c r="K141" s="204"/>
    </row>
    <row r="142">
      <c r="B142" s="3"/>
      <c r="C142" s="3"/>
      <c r="D142" s="8"/>
      <c r="E142" s="8"/>
      <c r="F142" s="8"/>
      <c r="G142" s="8"/>
      <c r="I142" s="203"/>
      <c r="J142" s="204"/>
      <c r="K142" s="204"/>
    </row>
    <row r="143">
      <c r="B143" s="3"/>
      <c r="C143" s="3"/>
      <c r="D143" s="8"/>
      <c r="E143" s="8"/>
      <c r="F143" s="8"/>
      <c r="G143" s="8"/>
      <c r="I143" s="203"/>
      <c r="J143" s="204"/>
      <c r="K143" s="204"/>
    </row>
    <row r="144">
      <c r="B144" s="3"/>
      <c r="C144" s="3"/>
      <c r="D144" s="8"/>
      <c r="E144" s="8"/>
      <c r="F144" s="8"/>
      <c r="G144" s="8"/>
      <c r="I144" s="203"/>
      <c r="J144" s="204"/>
      <c r="K144" s="204"/>
    </row>
    <row r="145">
      <c r="B145" s="3"/>
      <c r="C145" s="3"/>
      <c r="D145" s="8"/>
      <c r="E145" s="8"/>
      <c r="F145" s="8"/>
      <c r="G145" s="8"/>
      <c r="I145" s="203"/>
      <c r="J145" s="204"/>
      <c r="K145" s="204"/>
    </row>
    <row r="146">
      <c r="B146" s="3"/>
      <c r="C146" s="3"/>
      <c r="D146" s="8"/>
      <c r="E146" s="8"/>
      <c r="F146" s="8"/>
      <c r="G146" s="8"/>
      <c r="I146" s="203"/>
      <c r="J146" s="204"/>
      <c r="K146" s="204"/>
    </row>
    <row r="147">
      <c r="B147" s="3"/>
      <c r="C147" s="3"/>
      <c r="D147" s="8"/>
      <c r="E147" s="8"/>
      <c r="F147" s="8"/>
      <c r="G147" s="8"/>
      <c r="I147" s="203"/>
      <c r="J147" s="204"/>
      <c r="K147" s="204"/>
    </row>
    <row r="148">
      <c r="B148" s="3"/>
      <c r="C148" s="3"/>
      <c r="D148" s="8"/>
      <c r="E148" s="8"/>
      <c r="F148" s="8"/>
      <c r="G148" s="8"/>
      <c r="I148" s="203"/>
      <c r="J148" s="204"/>
      <c r="K148" s="204"/>
    </row>
    <row r="149">
      <c r="B149" s="3"/>
      <c r="C149" s="3"/>
      <c r="D149" s="8"/>
      <c r="E149" s="8"/>
      <c r="F149" s="8"/>
      <c r="G149" s="8"/>
      <c r="I149" s="203"/>
      <c r="J149" s="204"/>
      <c r="K149" s="204"/>
    </row>
    <row r="150">
      <c r="B150" s="3"/>
      <c r="C150" s="3"/>
      <c r="D150" s="8"/>
      <c r="E150" s="8"/>
      <c r="F150" s="8"/>
      <c r="G150" s="8"/>
      <c r="I150" s="203"/>
      <c r="J150" s="204"/>
      <c r="K150" s="204"/>
    </row>
    <row r="151">
      <c r="B151" s="3"/>
      <c r="C151" s="3"/>
      <c r="D151" s="8"/>
      <c r="E151" s="8"/>
      <c r="F151" s="8"/>
      <c r="G151" s="8"/>
      <c r="I151" s="203"/>
      <c r="J151" s="204"/>
      <c r="K151" s="204"/>
    </row>
    <row r="152">
      <c r="B152" s="3"/>
      <c r="C152" s="3"/>
      <c r="D152" s="8"/>
      <c r="E152" s="8"/>
      <c r="F152" s="8"/>
      <c r="G152" s="8"/>
      <c r="I152" s="203"/>
      <c r="J152" s="204"/>
      <c r="K152" s="204"/>
    </row>
    <row r="153">
      <c r="B153" s="3"/>
      <c r="C153" s="3"/>
      <c r="D153" s="8"/>
      <c r="E153" s="8"/>
      <c r="F153" s="8"/>
      <c r="G153" s="8"/>
      <c r="I153" s="203"/>
      <c r="J153" s="204"/>
      <c r="K153" s="204"/>
    </row>
    <row r="154">
      <c r="B154" s="3"/>
      <c r="C154" s="3"/>
      <c r="D154" s="8"/>
      <c r="E154" s="8"/>
      <c r="F154" s="8"/>
      <c r="G154" s="8"/>
      <c r="I154" s="203"/>
      <c r="J154" s="204"/>
      <c r="K154" s="204"/>
    </row>
    <row r="155">
      <c r="B155" s="3"/>
      <c r="C155" s="3"/>
      <c r="D155" s="8"/>
      <c r="E155" s="8"/>
      <c r="F155" s="8"/>
      <c r="G155" s="8"/>
      <c r="I155" s="203"/>
      <c r="J155" s="204"/>
      <c r="K155" s="204"/>
    </row>
    <row r="156">
      <c r="B156" s="3"/>
      <c r="C156" s="3"/>
      <c r="D156" s="8"/>
      <c r="E156" s="8"/>
      <c r="F156" s="8"/>
      <c r="G156" s="8"/>
      <c r="I156" s="203"/>
      <c r="J156" s="204"/>
      <c r="K156" s="204"/>
    </row>
    <row r="157">
      <c r="B157" s="3"/>
      <c r="C157" s="3"/>
      <c r="D157" s="8"/>
      <c r="E157" s="8"/>
      <c r="F157" s="8"/>
      <c r="G157" s="8"/>
      <c r="I157" s="203"/>
      <c r="J157" s="204"/>
      <c r="K157" s="204"/>
    </row>
    <row r="158">
      <c r="B158" s="3"/>
      <c r="C158" s="3"/>
      <c r="D158" s="8"/>
      <c r="E158" s="8"/>
      <c r="F158" s="8"/>
      <c r="G158" s="8"/>
      <c r="I158" s="203"/>
      <c r="J158" s="204"/>
      <c r="K158" s="204"/>
    </row>
    <row r="159">
      <c r="B159" s="3"/>
      <c r="C159" s="3"/>
      <c r="D159" s="8"/>
      <c r="E159" s="8"/>
      <c r="F159" s="8"/>
      <c r="G159" s="8"/>
      <c r="I159" s="203"/>
      <c r="J159" s="204"/>
      <c r="K159" s="204"/>
    </row>
    <row r="160">
      <c r="B160" s="3"/>
      <c r="C160" s="3"/>
      <c r="D160" s="8"/>
      <c r="E160" s="8"/>
      <c r="F160" s="8"/>
      <c r="G160" s="8"/>
      <c r="I160" s="203"/>
      <c r="J160" s="204"/>
      <c r="K160" s="204"/>
    </row>
    <row r="161">
      <c r="B161" s="3"/>
      <c r="C161" s="3"/>
      <c r="D161" s="8"/>
      <c r="E161" s="8"/>
      <c r="F161" s="8"/>
      <c r="G161" s="8"/>
      <c r="I161" s="203"/>
      <c r="J161" s="204"/>
      <c r="K161" s="204"/>
    </row>
    <row r="162">
      <c r="B162" s="3"/>
      <c r="C162" s="3"/>
      <c r="D162" s="8"/>
      <c r="E162" s="8"/>
      <c r="F162" s="8"/>
      <c r="G162" s="8"/>
      <c r="I162" s="203"/>
      <c r="J162" s="204"/>
      <c r="K162" s="204"/>
    </row>
    <row r="163">
      <c r="B163" s="3"/>
      <c r="C163" s="3"/>
      <c r="D163" s="8"/>
      <c r="E163" s="8"/>
      <c r="F163" s="8"/>
      <c r="G163" s="8"/>
      <c r="I163" s="203"/>
      <c r="J163" s="204"/>
      <c r="K163" s="204"/>
    </row>
    <row r="164">
      <c r="B164" s="3"/>
      <c r="C164" s="3"/>
      <c r="D164" s="8"/>
      <c r="E164" s="8"/>
      <c r="F164" s="8"/>
      <c r="G164" s="8"/>
      <c r="I164" s="203"/>
      <c r="J164" s="204"/>
      <c r="K164" s="204"/>
    </row>
    <row r="165">
      <c r="B165" s="3"/>
      <c r="C165" s="3"/>
      <c r="D165" s="8"/>
      <c r="E165" s="8"/>
      <c r="F165" s="8"/>
      <c r="G165" s="8"/>
      <c r="I165" s="203"/>
      <c r="J165" s="204"/>
      <c r="K165" s="204"/>
    </row>
    <row r="166">
      <c r="B166" s="3"/>
      <c r="C166" s="3"/>
      <c r="D166" s="8"/>
      <c r="E166" s="8"/>
      <c r="F166" s="8"/>
      <c r="G166" s="8"/>
      <c r="I166" s="203"/>
      <c r="J166" s="204"/>
      <c r="K166" s="204"/>
    </row>
    <row r="167">
      <c r="B167" s="3"/>
      <c r="C167" s="3"/>
      <c r="D167" s="8"/>
      <c r="E167" s="8"/>
      <c r="F167" s="8"/>
      <c r="G167" s="8"/>
      <c r="I167" s="203"/>
      <c r="J167" s="204"/>
      <c r="K167" s="204"/>
    </row>
    <row r="168">
      <c r="B168" s="3"/>
      <c r="C168" s="3"/>
      <c r="D168" s="8"/>
      <c r="E168" s="8"/>
      <c r="F168" s="8"/>
      <c r="G168" s="8"/>
      <c r="I168" s="203"/>
      <c r="J168" s="204"/>
      <c r="K168" s="204"/>
    </row>
    <row r="169">
      <c r="B169" s="3"/>
      <c r="C169" s="3"/>
      <c r="D169" s="8"/>
      <c r="E169" s="8"/>
      <c r="F169" s="8"/>
      <c r="G169" s="8"/>
      <c r="I169" s="203"/>
      <c r="J169" s="204"/>
      <c r="K169" s="204"/>
    </row>
    <row r="170">
      <c r="B170" s="3"/>
      <c r="C170" s="3"/>
      <c r="D170" s="8"/>
      <c r="E170" s="8"/>
      <c r="F170" s="8"/>
      <c r="G170" s="8"/>
      <c r="I170" s="203"/>
      <c r="J170" s="204"/>
      <c r="K170" s="204"/>
    </row>
    <row r="171">
      <c r="B171" s="3"/>
      <c r="C171" s="3"/>
      <c r="D171" s="8"/>
      <c r="E171" s="8"/>
      <c r="F171" s="8"/>
      <c r="G171" s="8"/>
      <c r="I171" s="203"/>
      <c r="J171" s="204"/>
      <c r="K171" s="204"/>
    </row>
    <row r="172">
      <c r="B172" s="3"/>
      <c r="C172" s="3"/>
      <c r="D172" s="8"/>
      <c r="E172" s="8"/>
      <c r="F172" s="8"/>
      <c r="G172" s="8"/>
      <c r="I172" s="203"/>
      <c r="J172" s="204"/>
      <c r="K172" s="204"/>
    </row>
    <row r="173">
      <c r="B173" s="3"/>
      <c r="C173" s="3"/>
      <c r="D173" s="8"/>
      <c r="E173" s="8"/>
      <c r="F173" s="8"/>
      <c r="G173" s="8"/>
      <c r="I173" s="203"/>
      <c r="J173" s="204"/>
      <c r="K173" s="204"/>
    </row>
    <row r="174">
      <c r="B174" s="3"/>
      <c r="C174" s="3"/>
      <c r="D174" s="8"/>
      <c r="E174" s="8"/>
      <c r="F174" s="8"/>
      <c r="G174" s="8"/>
      <c r="I174" s="203"/>
      <c r="J174" s="204"/>
      <c r="K174" s="204"/>
    </row>
    <row r="175">
      <c r="B175" s="3"/>
      <c r="C175" s="3"/>
      <c r="D175" s="8"/>
      <c r="E175" s="8"/>
      <c r="F175" s="8"/>
      <c r="G175" s="8"/>
      <c r="I175" s="203"/>
      <c r="J175" s="204"/>
      <c r="K175" s="204"/>
    </row>
    <row r="176">
      <c r="B176" s="3"/>
      <c r="C176" s="3"/>
      <c r="D176" s="8"/>
      <c r="E176" s="8"/>
      <c r="F176" s="8"/>
      <c r="G176" s="8"/>
      <c r="I176" s="203"/>
      <c r="J176" s="204"/>
      <c r="K176" s="204"/>
    </row>
    <row r="177">
      <c r="B177" s="3"/>
      <c r="C177" s="3"/>
      <c r="D177" s="8"/>
      <c r="E177" s="8"/>
      <c r="F177" s="8"/>
      <c r="G177" s="8"/>
      <c r="I177" s="203"/>
      <c r="J177" s="204"/>
      <c r="K177" s="204"/>
    </row>
    <row r="178">
      <c r="B178" s="3"/>
      <c r="C178" s="3"/>
      <c r="D178" s="8"/>
      <c r="E178" s="8"/>
      <c r="F178" s="8"/>
      <c r="G178" s="8"/>
      <c r="I178" s="203"/>
      <c r="J178" s="204"/>
      <c r="K178" s="204"/>
    </row>
    <row r="179">
      <c r="B179" s="3"/>
      <c r="C179" s="3"/>
      <c r="D179" s="8"/>
      <c r="E179" s="8"/>
      <c r="F179" s="8"/>
      <c r="G179" s="8"/>
      <c r="I179" s="203"/>
      <c r="J179" s="204"/>
      <c r="K179" s="204"/>
    </row>
    <row r="180">
      <c r="B180" s="3"/>
      <c r="C180" s="3"/>
      <c r="D180" s="8"/>
      <c r="E180" s="8"/>
      <c r="F180" s="8"/>
      <c r="G180" s="8"/>
      <c r="I180" s="203"/>
      <c r="J180" s="204"/>
      <c r="K180" s="204"/>
    </row>
    <row r="181">
      <c r="B181" s="3"/>
      <c r="C181" s="3"/>
      <c r="D181" s="8"/>
      <c r="E181" s="8"/>
      <c r="F181" s="8"/>
      <c r="G181" s="8"/>
      <c r="I181" s="203"/>
      <c r="J181" s="204"/>
      <c r="K181" s="204"/>
    </row>
    <row r="182">
      <c r="B182" s="3"/>
      <c r="C182" s="3"/>
      <c r="D182" s="8"/>
      <c r="E182" s="8"/>
      <c r="F182" s="8"/>
      <c r="G182" s="8"/>
      <c r="I182" s="203"/>
      <c r="J182" s="204"/>
      <c r="K182" s="204"/>
    </row>
    <row r="183">
      <c r="B183" s="3"/>
      <c r="C183" s="3"/>
      <c r="D183" s="8"/>
      <c r="E183" s="8"/>
      <c r="F183" s="8"/>
      <c r="G183" s="8"/>
      <c r="I183" s="203"/>
      <c r="J183" s="204"/>
      <c r="K183" s="204"/>
    </row>
    <row r="184">
      <c r="B184" s="3"/>
      <c r="C184" s="3"/>
      <c r="D184" s="8"/>
      <c r="E184" s="8"/>
      <c r="F184" s="8"/>
      <c r="G184" s="8"/>
      <c r="I184" s="203"/>
      <c r="J184" s="204"/>
      <c r="K184" s="204"/>
    </row>
    <row r="185">
      <c r="B185" s="3"/>
      <c r="C185" s="3"/>
      <c r="D185" s="8"/>
      <c r="E185" s="8"/>
      <c r="F185" s="8"/>
      <c r="G185" s="8"/>
      <c r="I185" s="203"/>
      <c r="J185" s="204"/>
      <c r="K185" s="204"/>
    </row>
    <row r="186">
      <c r="B186" s="3"/>
      <c r="C186" s="3"/>
      <c r="D186" s="8"/>
      <c r="E186" s="8"/>
      <c r="F186" s="8"/>
      <c r="G186" s="8"/>
      <c r="I186" s="203"/>
      <c r="J186" s="204"/>
      <c r="K186" s="204"/>
    </row>
    <row r="187">
      <c r="B187" s="3"/>
      <c r="C187" s="3"/>
      <c r="D187" s="8"/>
      <c r="E187" s="8"/>
      <c r="F187" s="8"/>
      <c r="G187" s="8"/>
      <c r="I187" s="203"/>
      <c r="J187" s="204"/>
      <c r="K187" s="204"/>
    </row>
    <row r="188">
      <c r="B188" s="3"/>
      <c r="C188" s="3"/>
      <c r="D188" s="8"/>
      <c r="E188" s="8"/>
      <c r="F188" s="8"/>
      <c r="G188" s="8"/>
      <c r="I188" s="203"/>
      <c r="J188" s="204"/>
      <c r="K188" s="204"/>
    </row>
    <row r="189">
      <c r="B189" s="3"/>
      <c r="C189" s="3"/>
      <c r="D189" s="8"/>
      <c r="E189" s="8"/>
      <c r="F189" s="8"/>
      <c r="G189" s="8"/>
      <c r="I189" s="203"/>
      <c r="J189" s="204"/>
      <c r="K189" s="204"/>
    </row>
    <row r="190">
      <c r="B190" s="3"/>
      <c r="C190" s="3"/>
      <c r="D190" s="8"/>
      <c r="E190" s="8"/>
      <c r="F190" s="8"/>
      <c r="G190" s="8"/>
      <c r="I190" s="203"/>
      <c r="J190" s="204"/>
      <c r="K190" s="204"/>
    </row>
    <row r="191">
      <c r="B191" s="3"/>
      <c r="C191" s="3"/>
      <c r="D191" s="8"/>
      <c r="E191" s="8"/>
      <c r="F191" s="8"/>
      <c r="G191" s="8"/>
      <c r="I191" s="203"/>
      <c r="J191" s="204"/>
      <c r="K191" s="204"/>
    </row>
    <row r="192">
      <c r="B192" s="3"/>
      <c r="C192" s="3"/>
      <c r="D192" s="8"/>
      <c r="E192" s="8"/>
      <c r="F192" s="8"/>
      <c r="G192" s="8"/>
      <c r="I192" s="203"/>
      <c r="J192" s="204"/>
      <c r="K192" s="204"/>
    </row>
    <row r="193">
      <c r="B193" s="3"/>
      <c r="C193" s="3"/>
      <c r="D193" s="8"/>
      <c r="E193" s="8"/>
      <c r="F193" s="8"/>
      <c r="G193" s="8"/>
      <c r="I193" s="203"/>
      <c r="J193" s="204"/>
      <c r="K193" s="204"/>
    </row>
    <row r="194">
      <c r="B194" s="3"/>
      <c r="C194" s="3"/>
      <c r="D194" s="8"/>
      <c r="E194" s="8"/>
      <c r="F194" s="8"/>
      <c r="G194" s="8"/>
      <c r="I194" s="203"/>
      <c r="J194" s="204"/>
      <c r="K194" s="204"/>
    </row>
    <row r="195">
      <c r="B195" s="3"/>
      <c r="C195" s="3"/>
      <c r="D195" s="8"/>
      <c r="E195" s="8"/>
      <c r="F195" s="8"/>
      <c r="G195" s="8"/>
      <c r="I195" s="203"/>
      <c r="J195" s="204"/>
      <c r="K195" s="204"/>
    </row>
    <row r="196">
      <c r="B196" s="3"/>
      <c r="C196" s="3"/>
      <c r="D196" s="8"/>
      <c r="E196" s="8"/>
      <c r="F196" s="8"/>
      <c r="G196" s="8"/>
      <c r="I196" s="203"/>
      <c r="J196" s="204"/>
      <c r="K196" s="204"/>
    </row>
    <row r="197">
      <c r="B197" s="3"/>
      <c r="C197" s="3"/>
      <c r="D197" s="8"/>
      <c r="E197" s="8"/>
      <c r="F197" s="8"/>
      <c r="G197" s="8"/>
      <c r="I197" s="203"/>
      <c r="J197" s="204"/>
      <c r="K197" s="204"/>
    </row>
    <row r="198">
      <c r="B198" s="3"/>
      <c r="C198" s="3"/>
      <c r="D198" s="8"/>
      <c r="E198" s="8"/>
      <c r="F198" s="8"/>
      <c r="G198" s="8"/>
      <c r="I198" s="203"/>
      <c r="J198" s="204"/>
      <c r="K198" s="204"/>
    </row>
    <row r="199">
      <c r="B199" s="3"/>
      <c r="C199" s="3"/>
      <c r="D199" s="8"/>
      <c r="E199" s="8"/>
      <c r="F199" s="8"/>
      <c r="G199" s="8"/>
      <c r="I199" s="203"/>
      <c r="J199" s="204"/>
      <c r="K199" s="204"/>
    </row>
    <row r="200">
      <c r="B200" s="3"/>
      <c r="C200" s="3"/>
      <c r="D200" s="8"/>
      <c r="E200" s="8"/>
      <c r="F200" s="8"/>
      <c r="G200" s="8"/>
      <c r="I200" s="203"/>
      <c r="J200" s="204"/>
      <c r="K200" s="204"/>
    </row>
    <row r="201">
      <c r="B201" s="3"/>
      <c r="C201" s="3"/>
      <c r="D201" s="8"/>
      <c r="E201" s="8"/>
      <c r="F201" s="8"/>
      <c r="G201" s="8"/>
      <c r="I201" s="203"/>
      <c r="J201" s="204"/>
      <c r="K201" s="204"/>
    </row>
    <row r="202">
      <c r="B202" s="3"/>
      <c r="C202" s="3"/>
      <c r="D202" s="8"/>
      <c r="E202" s="8"/>
      <c r="F202" s="8"/>
      <c r="G202" s="8"/>
      <c r="I202" s="203"/>
      <c r="J202" s="204"/>
      <c r="K202" s="204"/>
    </row>
    <row r="203">
      <c r="B203" s="3"/>
      <c r="C203" s="3"/>
      <c r="D203" s="8"/>
      <c r="E203" s="8"/>
      <c r="F203" s="8"/>
      <c r="G203" s="8"/>
      <c r="I203" s="203"/>
      <c r="J203" s="204"/>
      <c r="K203" s="204"/>
    </row>
    <row r="204">
      <c r="B204" s="3"/>
      <c r="C204" s="3"/>
      <c r="D204" s="8"/>
      <c r="E204" s="8"/>
      <c r="F204" s="8"/>
      <c r="G204" s="8"/>
      <c r="I204" s="203"/>
      <c r="J204" s="204"/>
      <c r="K204" s="204"/>
    </row>
    <row r="205">
      <c r="B205" s="3"/>
      <c r="C205" s="3"/>
      <c r="D205" s="8"/>
      <c r="E205" s="8"/>
      <c r="F205" s="8"/>
      <c r="G205" s="8"/>
      <c r="I205" s="203"/>
      <c r="J205" s="204"/>
      <c r="K205" s="204"/>
    </row>
    <row r="206">
      <c r="B206" s="3"/>
      <c r="C206" s="3"/>
      <c r="D206" s="8"/>
      <c r="E206" s="8"/>
      <c r="F206" s="8"/>
      <c r="G206" s="8"/>
      <c r="I206" s="203"/>
      <c r="J206" s="204"/>
      <c r="K206" s="204"/>
    </row>
    <row r="207">
      <c r="B207" s="3"/>
      <c r="C207" s="3"/>
      <c r="D207" s="8"/>
      <c r="E207" s="8"/>
      <c r="F207" s="8"/>
      <c r="G207" s="8"/>
      <c r="I207" s="203"/>
      <c r="J207" s="204"/>
      <c r="K207" s="204"/>
    </row>
    <row r="208">
      <c r="B208" s="3"/>
      <c r="C208" s="3"/>
      <c r="D208" s="8"/>
      <c r="E208" s="8"/>
      <c r="F208" s="8"/>
      <c r="G208" s="8"/>
      <c r="I208" s="203"/>
      <c r="J208" s="204"/>
      <c r="K208" s="204"/>
    </row>
    <row r="209">
      <c r="B209" s="3"/>
      <c r="C209" s="3"/>
      <c r="D209" s="8"/>
      <c r="E209" s="8"/>
      <c r="F209" s="8"/>
      <c r="G209" s="8"/>
      <c r="I209" s="203"/>
      <c r="J209" s="204"/>
      <c r="K209" s="204"/>
    </row>
    <row r="210">
      <c r="B210" s="3"/>
      <c r="C210" s="3"/>
      <c r="D210" s="8"/>
      <c r="E210" s="8"/>
      <c r="F210" s="8"/>
      <c r="G210" s="8"/>
      <c r="I210" s="203"/>
      <c r="J210" s="204"/>
      <c r="K210" s="204"/>
    </row>
    <row r="211">
      <c r="B211" s="3"/>
      <c r="C211" s="3"/>
      <c r="D211" s="8"/>
      <c r="E211" s="8"/>
      <c r="F211" s="8"/>
      <c r="G211" s="8"/>
      <c r="I211" s="203"/>
      <c r="J211" s="204"/>
      <c r="K211" s="204"/>
    </row>
    <row r="212">
      <c r="B212" s="3"/>
      <c r="C212" s="3"/>
      <c r="D212" s="8"/>
      <c r="E212" s="8"/>
      <c r="F212" s="8"/>
      <c r="G212" s="8"/>
      <c r="I212" s="203"/>
      <c r="J212" s="204"/>
      <c r="K212" s="204"/>
    </row>
    <row r="213">
      <c r="B213" s="3"/>
      <c r="C213" s="3"/>
      <c r="D213" s="8"/>
      <c r="E213" s="8"/>
      <c r="F213" s="8"/>
      <c r="G213" s="8"/>
      <c r="I213" s="203"/>
      <c r="J213" s="204"/>
      <c r="K213" s="204"/>
    </row>
    <row r="214">
      <c r="B214" s="3"/>
      <c r="C214" s="3"/>
      <c r="D214" s="8"/>
      <c r="E214" s="8"/>
      <c r="F214" s="8"/>
      <c r="G214" s="8"/>
      <c r="I214" s="203"/>
      <c r="J214" s="204"/>
      <c r="K214" s="204"/>
    </row>
    <row r="215">
      <c r="B215" s="3"/>
      <c r="C215" s="3"/>
      <c r="D215" s="8"/>
      <c r="E215" s="8"/>
      <c r="F215" s="8"/>
      <c r="G215" s="8"/>
      <c r="I215" s="203"/>
      <c r="J215" s="204"/>
      <c r="K215" s="204"/>
    </row>
    <row r="216">
      <c r="B216" s="3"/>
      <c r="C216" s="3"/>
      <c r="D216" s="8"/>
      <c r="E216" s="8"/>
      <c r="F216" s="8"/>
      <c r="G216" s="8"/>
      <c r="I216" s="203"/>
      <c r="J216" s="204"/>
      <c r="K216" s="204"/>
    </row>
    <row r="217">
      <c r="B217" s="3"/>
      <c r="C217" s="3"/>
      <c r="D217" s="8"/>
      <c r="E217" s="8"/>
      <c r="F217" s="8"/>
      <c r="G217" s="8"/>
      <c r="I217" s="203"/>
      <c r="J217" s="204"/>
      <c r="K217" s="204"/>
    </row>
    <row r="218">
      <c r="B218" s="3"/>
      <c r="C218" s="3"/>
      <c r="D218" s="8"/>
      <c r="E218" s="8"/>
      <c r="F218" s="8"/>
      <c r="G218" s="8"/>
      <c r="I218" s="203"/>
      <c r="J218" s="204"/>
      <c r="K218" s="204"/>
    </row>
    <row r="219">
      <c r="B219" s="3"/>
      <c r="C219" s="3"/>
      <c r="D219" s="8"/>
      <c r="E219" s="8"/>
      <c r="F219" s="8"/>
      <c r="G219" s="8"/>
      <c r="I219" s="203"/>
      <c r="J219" s="204"/>
      <c r="K219" s="204"/>
    </row>
    <row r="220">
      <c r="B220" s="3"/>
      <c r="C220" s="3"/>
      <c r="D220" s="8"/>
      <c r="E220" s="8"/>
      <c r="F220" s="8"/>
      <c r="G220" s="8"/>
      <c r="I220" s="203"/>
      <c r="J220" s="204"/>
      <c r="K220" s="204"/>
    </row>
    <row r="221">
      <c r="B221" s="3"/>
      <c r="C221" s="3"/>
      <c r="D221" s="8"/>
      <c r="E221" s="8"/>
      <c r="F221" s="8"/>
      <c r="G221" s="8"/>
      <c r="I221" s="203"/>
      <c r="J221" s="204"/>
      <c r="K221" s="204"/>
    </row>
    <row r="222">
      <c r="B222" s="3"/>
      <c r="C222" s="3"/>
      <c r="D222" s="8"/>
      <c r="E222" s="8"/>
      <c r="F222" s="8"/>
      <c r="G222" s="8"/>
      <c r="I222" s="203"/>
      <c r="J222" s="204"/>
      <c r="K222" s="204"/>
    </row>
    <row r="223">
      <c r="B223" s="3"/>
      <c r="C223" s="3"/>
      <c r="D223" s="8"/>
      <c r="E223" s="8"/>
      <c r="F223" s="8"/>
      <c r="G223" s="8"/>
      <c r="I223" s="203"/>
      <c r="J223" s="204"/>
      <c r="K223" s="204"/>
    </row>
    <row r="224">
      <c r="B224" s="3"/>
      <c r="C224" s="3"/>
      <c r="D224" s="8"/>
      <c r="E224" s="8"/>
      <c r="F224" s="8"/>
      <c r="G224" s="8"/>
      <c r="I224" s="203"/>
      <c r="J224" s="204"/>
      <c r="K224" s="204"/>
    </row>
    <row r="225">
      <c r="B225" s="3"/>
      <c r="C225" s="3"/>
      <c r="D225" s="8"/>
      <c r="E225" s="8"/>
      <c r="F225" s="8"/>
      <c r="G225" s="8"/>
      <c r="I225" s="203"/>
      <c r="J225" s="204"/>
      <c r="K225" s="204"/>
    </row>
    <row r="226">
      <c r="B226" s="3"/>
      <c r="C226" s="3"/>
      <c r="D226" s="8"/>
      <c r="E226" s="8"/>
      <c r="F226" s="8"/>
      <c r="G226" s="8"/>
      <c r="I226" s="203"/>
      <c r="J226" s="204"/>
      <c r="K226" s="204"/>
    </row>
    <row r="227">
      <c r="B227" s="3"/>
      <c r="C227" s="3"/>
      <c r="D227" s="8"/>
      <c r="E227" s="8"/>
      <c r="F227" s="8"/>
      <c r="G227" s="8"/>
      <c r="I227" s="203"/>
      <c r="J227" s="204"/>
      <c r="K227" s="204"/>
    </row>
    <row r="228">
      <c r="B228" s="3"/>
      <c r="C228" s="3"/>
      <c r="D228" s="8"/>
      <c r="E228" s="8"/>
      <c r="F228" s="8"/>
      <c r="G228" s="8"/>
      <c r="I228" s="203"/>
      <c r="J228" s="204"/>
      <c r="K228" s="204"/>
    </row>
    <row r="229">
      <c r="B229" s="3"/>
      <c r="C229" s="3"/>
      <c r="D229" s="8"/>
      <c r="E229" s="8"/>
      <c r="F229" s="8"/>
      <c r="G229" s="8"/>
      <c r="I229" s="203"/>
      <c r="J229" s="204"/>
      <c r="K229" s="204"/>
    </row>
    <row r="230">
      <c r="B230" s="3"/>
      <c r="C230" s="3"/>
      <c r="D230" s="8"/>
      <c r="E230" s="8"/>
      <c r="F230" s="8"/>
      <c r="G230" s="8"/>
      <c r="I230" s="203"/>
      <c r="J230" s="204"/>
      <c r="K230" s="204"/>
    </row>
    <row r="231">
      <c r="B231" s="3"/>
      <c r="C231" s="3"/>
      <c r="D231" s="8"/>
      <c r="E231" s="8"/>
      <c r="F231" s="8"/>
      <c r="G231" s="8"/>
      <c r="I231" s="203"/>
      <c r="J231" s="204"/>
      <c r="K231" s="204"/>
    </row>
    <row r="232">
      <c r="B232" s="3"/>
      <c r="C232" s="3"/>
      <c r="D232" s="8"/>
      <c r="E232" s="8"/>
      <c r="F232" s="8"/>
      <c r="G232" s="8"/>
      <c r="I232" s="203"/>
      <c r="J232" s="204"/>
      <c r="K232" s="204"/>
    </row>
    <row r="233">
      <c r="B233" s="3"/>
      <c r="C233" s="3"/>
      <c r="D233" s="8"/>
      <c r="E233" s="8"/>
      <c r="F233" s="8"/>
      <c r="G233" s="8"/>
      <c r="I233" s="203"/>
      <c r="J233" s="204"/>
      <c r="K233" s="204"/>
    </row>
    <row r="234">
      <c r="B234" s="3"/>
      <c r="C234" s="3"/>
      <c r="D234" s="8"/>
      <c r="E234" s="8"/>
      <c r="F234" s="8"/>
      <c r="G234" s="8"/>
      <c r="I234" s="203"/>
      <c r="J234" s="204"/>
      <c r="K234" s="204"/>
    </row>
    <row r="235">
      <c r="B235" s="3"/>
      <c r="C235" s="3"/>
      <c r="D235" s="8"/>
      <c r="E235" s="8"/>
      <c r="F235" s="8"/>
      <c r="G235" s="8"/>
      <c r="I235" s="203"/>
      <c r="J235" s="204"/>
      <c r="K235" s="204"/>
    </row>
    <row r="236">
      <c r="B236" s="3"/>
      <c r="C236" s="3"/>
      <c r="D236" s="8"/>
      <c r="E236" s="8"/>
      <c r="F236" s="8"/>
      <c r="G236" s="8"/>
      <c r="I236" s="203"/>
      <c r="J236" s="204"/>
      <c r="K236" s="204"/>
    </row>
    <row r="237">
      <c r="B237" s="3"/>
      <c r="C237" s="3"/>
      <c r="D237" s="8"/>
      <c r="E237" s="8"/>
      <c r="F237" s="8"/>
      <c r="G237" s="8"/>
      <c r="I237" s="203"/>
      <c r="J237" s="204"/>
      <c r="K237" s="204"/>
    </row>
    <row r="238">
      <c r="B238" s="3"/>
      <c r="C238" s="3"/>
      <c r="D238" s="8"/>
      <c r="E238" s="8"/>
      <c r="F238" s="8"/>
      <c r="G238" s="8"/>
      <c r="I238" s="203"/>
      <c r="J238" s="204"/>
      <c r="K238" s="204"/>
    </row>
    <row r="239">
      <c r="B239" s="3"/>
      <c r="C239" s="3"/>
      <c r="D239" s="8"/>
      <c r="E239" s="8"/>
      <c r="F239" s="8"/>
      <c r="G239" s="8"/>
      <c r="I239" s="203"/>
      <c r="J239" s="204"/>
      <c r="K239" s="204"/>
    </row>
    <row r="240">
      <c r="B240" s="3"/>
      <c r="C240" s="3"/>
      <c r="D240" s="8"/>
      <c r="E240" s="8"/>
      <c r="F240" s="8"/>
      <c r="G240" s="8"/>
      <c r="I240" s="203"/>
      <c r="J240" s="204"/>
      <c r="K240" s="204"/>
    </row>
    <row r="241">
      <c r="B241" s="3"/>
      <c r="C241" s="3"/>
      <c r="D241" s="8"/>
      <c r="E241" s="8"/>
      <c r="F241" s="8"/>
      <c r="G241" s="8"/>
      <c r="I241" s="203"/>
      <c r="J241" s="204"/>
      <c r="K241" s="204"/>
    </row>
    <row r="242">
      <c r="B242" s="3"/>
      <c r="C242" s="3"/>
      <c r="D242" s="8"/>
      <c r="E242" s="8"/>
      <c r="F242" s="8"/>
      <c r="G242" s="8"/>
      <c r="I242" s="203"/>
      <c r="J242" s="204"/>
      <c r="K242" s="204"/>
    </row>
    <row r="243">
      <c r="B243" s="3"/>
      <c r="C243" s="3"/>
      <c r="D243" s="8"/>
      <c r="E243" s="8"/>
      <c r="F243" s="8"/>
      <c r="G243" s="8"/>
      <c r="I243" s="203"/>
      <c r="J243" s="204"/>
      <c r="K243" s="204"/>
    </row>
    <row r="244">
      <c r="B244" s="3"/>
      <c r="C244" s="3"/>
      <c r="D244" s="8"/>
      <c r="E244" s="8"/>
      <c r="F244" s="8"/>
      <c r="G244" s="8"/>
      <c r="I244" s="203"/>
      <c r="J244" s="204"/>
      <c r="K244" s="204"/>
    </row>
    <row r="245">
      <c r="B245" s="3"/>
      <c r="C245" s="3"/>
      <c r="D245" s="8"/>
      <c r="E245" s="8"/>
      <c r="F245" s="8"/>
      <c r="G245" s="8"/>
      <c r="I245" s="203"/>
      <c r="J245" s="204"/>
      <c r="K245" s="204"/>
    </row>
    <row r="246">
      <c r="B246" s="3"/>
      <c r="C246" s="3"/>
      <c r="D246" s="8"/>
      <c r="E246" s="8"/>
      <c r="F246" s="8"/>
      <c r="G246" s="8"/>
      <c r="I246" s="203"/>
      <c r="J246" s="204"/>
      <c r="K246" s="204"/>
    </row>
    <row r="247">
      <c r="B247" s="3"/>
      <c r="C247" s="3"/>
      <c r="D247" s="8"/>
      <c r="E247" s="8"/>
      <c r="F247" s="8"/>
      <c r="G247" s="8"/>
      <c r="I247" s="203"/>
      <c r="J247" s="204"/>
      <c r="K247" s="204"/>
    </row>
    <row r="248">
      <c r="B248" s="3"/>
      <c r="C248" s="3"/>
      <c r="D248" s="8"/>
      <c r="E248" s="8"/>
      <c r="F248" s="8"/>
      <c r="G248" s="8"/>
      <c r="I248" s="203"/>
      <c r="J248" s="204"/>
      <c r="K248" s="204"/>
    </row>
    <row r="249">
      <c r="B249" s="3"/>
      <c r="C249" s="3"/>
      <c r="D249" s="8"/>
      <c r="E249" s="8"/>
      <c r="F249" s="8"/>
      <c r="G249" s="8"/>
      <c r="I249" s="203"/>
      <c r="J249" s="204"/>
      <c r="K249" s="204"/>
    </row>
    <row r="250">
      <c r="B250" s="3"/>
      <c r="C250" s="3"/>
      <c r="D250" s="8"/>
      <c r="E250" s="8"/>
      <c r="F250" s="8"/>
      <c r="G250" s="8"/>
      <c r="I250" s="203"/>
      <c r="J250" s="204"/>
      <c r="K250" s="204"/>
    </row>
    <row r="251">
      <c r="B251" s="3"/>
      <c r="C251" s="3"/>
      <c r="D251" s="8"/>
      <c r="E251" s="8"/>
      <c r="F251" s="8"/>
      <c r="G251" s="8"/>
      <c r="I251" s="203"/>
      <c r="J251" s="204"/>
      <c r="K251" s="204"/>
    </row>
    <row r="252">
      <c r="B252" s="3"/>
      <c r="C252" s="3"/>
      <c r="D252" s="8"/>
      <c r="E252" s="8"/>
      <c r="F252" s="8"/>
      <c r="G252" s="8"/>
      <c r="I252" s="203"/>
      <c r="J252" s="204"/>
      <c r="K252" s="204"/>
    </row>
    <row r="253">
      <c r="B253" s="3"/>
      <c r="C253" s="3"/>
      <c r="D253" s="8"/>
      <c r="E253" s="8"/>
      <c r="F253" s="8"/>
      <c r="G253" s="8"/>
      <c r="I253" s="203"/>
      <c r="J253" s="204"/>
      <c r="K253" s="204"/>
    </row>
    <row r="254">
      <c r="B254" s="3"/>
      <c r="C254" s="3"/>
      <c r="D254" s="8"/>
      <c r="E254" s="8"/>
      <c r="F254" s="8"/>
      <c r="G254" s="8"/>
      <c r="I254" s="203"/>
      <c r="J254" s="204"/>
      <c r="K254" s="204"/>
    </row>
    <row r="255">
      <c r="B255" s="3"/>
      <c r="C255" s="3"/>
      <c r="D255" s="8"/>
      <c r="E255" s="8"/>
      <c r="F255" s="8"/>
      <c r="G255" s="8"/>
      <c r="I255" s="203"/>
      <c r="J255" s="204"/>
      <c r="K255" s="204"/>
    </row>
    <row r="256">
      <c r="B256" s="3"/>
      <c r="C256" s="3"/>
      <c r="D256" s="8"/>
      <c r="E256" s="8"/>
      <c r="F256" s="8"/>
      <c r="G256" s="8"/>
      <c r="I256" s="203"/>
      <c r="J256" s="204"/>
      <c r="K256" s="204"/>
    </row>
    <row r="257">
      <c r="B257" s="3"/>
      <c r="C257" s="3"/>
      <c r="D257" s="8"/>
      <c r="E257" s="8"/>
      <c r="F257" s="8"/>
      <c r="G257" s="8"/>
      <c r="I257" s="203"/>
      <c r="J257" s="204"/>
      <c r="K257" s="204"/>
    </row>
    <row r="258">
      <c r="B258" s="3"/>
      <c r="C258" s="3"/>
      <c r="D258" s="8"/>
      <c r="E258" s="8"/>
      <c r="F258" s="8"/>
      <c r="G258" s="8"/>
      <c r="I258" s="203"/>
      <c r="J258" s="204"/>
      <c r="K258" s="204"/>
    </row>
    <row r="259">
      <c r="B259" s="3"/>
      <c r="C259" s="3"/>
      <c r="D259" s="8"/>
      <c r="E259" s="8"/>
      <c r="F259" s="8"/>
      <c r="G259" s="8"/>
      <c r="I259" s="203"/>
      <c r="J259" s="204"/>
      <c r="K259" s="204"/>
    </row>
    <row r="260">
      <c r="B260" s="3"/>
      <c r="C260" s="3"/>
      <c r="D260" s="8"/>
      <c r="E260" s="8"/>
      <c r="F260" s="8"/>
      <c r="G260" s="8"/>
      <c r="I260" s="203"/>
      <c r="J260" s="204"/>
      <c r="K260" s="204"/>
    </row>
    <row r="261">
      <c r="B261" s="3"/>
      <c r="C261" s="3"/>
      <c r="D261" s="8"/>
      <c r="E261" s="8"/>
      <c r="F261" s="8"/>
      <c r="G261" s="8"/>
      <c r="I261" s="203"/>
      <c r="J261" s="204"/>
      <c r="K261" s="204"/>
    </row>
    <row r="262">
      <c r="B262" s="3"/>
      <c r="C262" s="3"/>
      <c r="D262" s="8"/>
      <c r="E262" s="8"/>
      <c r="F262" s="8"/>
      <c r="G262" s="8"/>
      <c r="I262" s="203"/>
      <c r="J262" s="204"/>
      <c r="K262" s="204"/>
    </row>
    <row r="263">
      <c r="B263" s="3"/>
      <c r="C263" s="3"/>
      <c r="D263" s="8"/>
      <c r="E263" s="8"/>
      <c r="F263" s="8"/>
      <c r="G263" s="8"/>
      <c r="I263" s="203"/>
      <c r="J263" s="204"/>
      <c r="K263" s="204"/>
    </row>
    <row r="264">
      <c r="B264" s="3"/>
      <c r="C264" s="3"/>
      <c r="D264" s="8"/>
      <c r="E264" s="8"/>
      <c r="F264" s="8"/>
      <c r="G264" s="8"/>
      <c r="I264" s="203"/>
      <c r="J264" s="204"/>
      <c r="K264" s="204"/>
    </row>
    <row r="265">
      <c r="B265" s="3"/>
      <c r="C265" s="3"/>
      <c r="D265" s="8"/>
      <c r="E265" s="8"/>
      <c r="F265" s="8"/>
      <c r="G265" s="8"/>
      <c r="I265" s="203"/>
      <c r="J265" s="204"/>
      <c r="K265" s="204"/>
    </row>
    <row r="266">
      <c r="B266" s="3"/>
      <c r="C266" s="3"/>
      <c r="D266" s="8"/>
      <c r="E266" s="8"/>
      <c r="F266" s="8"/>
      <c r="G266" s="8"/>
      <c r="I266" s="203"/>
      <c r="J266" s="204"/>
      <c r="K266" s="204"/>
    </row>
    <row r="267">
      <c r="B267" s="3"/>
      <c r="C267" s="3"/>
      <c r="D267" s="8"/>
      <c r="E267" s="8"/>
      <c r="F267" s="8"/>
      <c r="G267" s="8"/>
      <c r="I267" s="203"/>
      <c r="J267" s="204"/>
      <c r="K267" s="204"/>
    </row>
    <row r="268">
      <c r="B268" s="3"/>
      <c r="C268" s="3"/>
      <c r="D268" s="8"/>
      <c r="E268" s="8"/>
      <c r="F268" s="8"/>
      <c r="G268" s="8"/>
      <c r="I268" s="203"/>
      <c r="J268" s="204"/>
      <c r="K268" s="204"/>
    </row>
    <row r="269">
      <c r="B269" s="3"/>
      <c r="C269" s="3"/>
      <c r="D269" s="8"/>
      <c r="E269" s="8"/>
      <c r="F269" s="8"/>
      <c r="G269" s="8"/>
      <c r="I269" s="203"/>
      <c r="J269" s="204"/>
      <c r="K269" s="204"/>
    </row>
    <row r="270">
      <c r="B270" s="3"/>
      <c r="C270" s="3"/>
      <c r="D270" s="8"/>
      <c r="E270" s="8"/>
      <c r="F270" s="8"/>
      <c r="G270" s="8"/>
      <c r="I270" s="203"/>
      <c r="J270" s="204"/>
      <c r="K270" s="204"/>
    </row>
    <row r="271">
      <c r="B271" s="3"/>
      <c r="C271" s="3"/>
      <c r="D271" s="8"/>
      <c r="E271" s="8"/>
      <c r="F271" s="8"/>
      <c r="G271" s="8"/>
      <c r="I271" s="203"/>
      <c r="J271" s="204"/>
      <c r="K271" s="204"/>
    </row>
    <row r="272">
      <c r="B272" s="3"/>
      <c r="C272" s="3"/>
      <c r="D272" s="8"/>
      <c r="E272" s="8"/>
      <c r="F272" s="8"/>
      <c r="G272" s="8"/>
      <c r="I272" s="203"/>
      <c r="J272" s="204"/>
      <c r="K272" s="204"/>
    </row>
    <row r="273">
      <c r="B273" s="3"/>
      <c r="C273" s="3"/>
      <c r="D273" s="8"/>
      <c r="E273" s="8"/>
      <c r="F273" s="8"/>
      <c r="G273" s="8"/>
      <c r="I273" s="203"/>
      <c r="J273" s="204"/>
      <c r="K273" s="204"/>
    </row>
    <row r="274">
      <c r="B274" s="3"/>
      <c r="C274" s="3"/>
      <c r="D274" s="8"/>
      <c r="E274" s="8"/>
      <c r="F274" s="8"/>
      <c r="G274" s="8"/>
      <c r="I274" s="203"/>
      <c r="J274" s="204"/>
      <c r="K274" s="204"/>
    </row>
    <row r="275">
      <c r="B275" s="3"/>
      <c r="C275" s="3"/>
      <c r="D275" s="8"/>
      <c r="E275" s="8"/>
      <c r="F275" s="8"/>
      <c r="G275" s="8"/>
      <c r="I275" s="203"/>
      <c r="J275" s="204"/>
      <c r="K275" s="204"/>
    </row>
    <row r="276">
      <c r="B276" s="3"/>
      <c r="C276" s="3"/>
      <c r="D276" s="8"/>
      <c r="E276" s="8"/>
      <c r="F276" s="8"/>
      <c r="G276" s="8"/>
      <c r="I276" s="203"/>
      <c r="J276" s="204"/>
      <c r="K276" s="204"/>
    </row>
    <row r="277">
      <c r="B277" s="3"/>
      <c r="C277" s="3"/>
      <c r="D277" s="8"/>
      <c r="E277" s="8"/>
      <c r="F277" s="8"/>
      <c r="G277" s="8"/>
      <c r="I277" s="203"/>
      <c r="J277" s="204"/>
      <c r="K277" s="204"/>
    </row>
    <row r="278">
      <c r="B278" s="3"/>
      <c r="C278" s="3"/>
      <c r="D278" s="8"/>
      <c r="E278" s="8"/>
      <c r="F278" s="8"/>
      <c r="G278" s="8"/>
      <c r="I278" s="203"/>
      <c r="J278" s="204"/>
      <c r="K278" s="204"/>
    </row>
    <row r="279">
      <c r="B279" s="3"/>
      <c r="C279" s="3"/>
      <c r="D279" s="8"/>
      <c r="E279" s="8"/>
      <c r="F279" s="8"/>
      <c r="G279" s="8"/>
      <c r="I279" s="203"/>
      <c r="J279" s="204"/>
      <c r="K279" s="204"/>
    </row>
    <row r="280">
      <c r="B280" s="3"/>
      <c r="C280" s="3"/>
      <c r="D280" s="8"/>
      <c r="E280" s="8"/>
      <c r="F280" s="8"/>
      <c r="G280" s="8"/>
      <c r="I280" s="203"/>
      <c r="J280" s="204"/>
      <c r="K280" s="204"/>
    </row>
    <row r="281">
      <c r="B281" s="3"/>
      <c r="C281" s="3"/>
      <c r="D281" s="8"/>
      <c r="E281" s="8"/>
      <c r="F281" s="8"/>
      <c r="G281" s="8"/>
      <c r="I281" s="203"/>
      <c r="J281" s="204"/>
      <c r="K281" s="204"/>
    </row>
    <row r="282">
      <c r="B282" s="3"/>
      <c r="C282" s="3"/>
      <c r="D282" s="8"/>
      <c r="E282" s="8"/>
      <c r="F282" s="8"/>
      <c r="G282" s="8"/>
      <c r="I282" s="203"/>
      <c r="J282" s="204"/>
      <c r="K282" s="204"/>
    </row>
    <row r="283">
      <c r="B283" s="3"/>
      <c r="C283" s="3"/>
      <c r="D283" s="8"/>
      <c r="E283" s="8"/>
      <c r="F283" s="8"/>
      <c r="G283" s="8"/>
      <c r="I283" s="203"/>
      <c r="J283" s="204"/>
      <c r="K283" s="204"/>
    </row>
    <row r="284">
      <c r="B284" s="3"/>
      <c r="C284" s="3"/>
      <c r="D284" s="8"/>
      <c r="E284" s="8"/>
      <c r="F284" s="8"/>
      <c r="G284" s="8"/>
      <c r="I284" s="203"/>
      <c r="J284" s="204"/>
      <c r="K284" s="204"/>
    </row>
    <row r="285">
      <c r="B285" s="3"/>
      <c r="C285" s="3"/>
      <c r="D285" s="8"/>
      <c r="E285" s="8"/>
      <c r="F285" s="8"/>
      <c r="G285" s="8"/>
      <c r="I285" s="203"/>
      <c r="J285" s="204"/>
      <c r="K285" s="204"/>
    </row>
    <row r="286">
      <c r="B286" s="3"/>
      <c r="C286" s="3"/>
      <c r="D286" s="8"/>
      <c r="E286" s="8"/>
      <c r="F286" s="8"/>
      <c r="G286" s="8"/>
      <c r="I286" s="203"/>
      <c r="J286" s="204"/>
      <c r="K286" s="204"/>
    </row>
    <row r="287">
      <c r="B287" s="3"/>
      <c r="C287" s="3"/>
      <c r="D287" s="8"/>
      <c r="E287" s="8"/>
      <c r="F287" s="8"/>
      <c r="G287" s="8"/>
      <c r="I287" s="203"/>
      <c r="J287" s="204"/>
      <c r="K287" s="204"/>
    </row>
    <row r="288">
      <c r="B288" s="3"/>
      <c r="C288" s="3"/>
      <c r="D288" s="8"/>
      <c r="E288" s="8"/>
      <c r="F288" s="8"/>
      <c r="G288" s="8"/>
      <c r="I288" s="203"/>
      <c r="J288" s="204"/>
      <c r="K288" s="204"/>
    </row>
    <row r="289">
      <c r="B289" s="3"/>
      <c r="C289" s="3"/>
      <c r="D289" s="8"/>
      <c r="E289" s="8"/>
      <c r="F289" s="8"/>
      <c r="G289" s="8"/>
      <c r="I289" s="203"/>
      <c r="J289" s="204"/>
      <c r="K289" s="204"/>
    </row>
    <row r="290">
      <c r="B290" s="3"/>
      <c r="C290" s="3"/>
      <c r="D290" s="8"/>
      <c r="E290" s="8"/>
      <c r="F290" s="8"/>
      <c r="G290" s="8"/>
      <c r="I290" s="203"/>
      <c r="J290" s="204"/>
      <c r="K290" s="204"/>
    </row>
    <row r="291">
      <c r="B291" s="3"/>
      <c r="C291" s="3"/>
      <c r="D291" s="8"/>
      <c r="E291" s="8"/>
      <c r="F291" s="8"/>
      <c r="G291" s="8"/>
      <c r="I291" s="203"/>
      <c r="J291" s="204"/>
      <c r="K291" s="204"/>
    </row>
    <row r="292">
      <c r="B292" s="3"/>
      <c r="C292" s="3"/>
      <c r="D292" s="8"/>
      <c r="E292" s="8"/>
      <c r="F292" s="8"/>
      <c r="G292" s="8"/>
      <c r="I292" s="203"/>
      <c r="J292" s="204"/>
      <c r="K292" s="204"/>
    </row>
    <row r="293">
      <c r="B293" s="3"/>
      <c r="C293" s="3"/>
      <c r="D293" s="8"/>
      <c r="E293" s="8"/>
      <c r="F293" s="8"/>
      <c r="G293" s="8"/>
      <c r="I293" s="203"/>
      <c r="J293" s="204"/>
      <c r="K293" s="204"/>
    </row>
    <row r="294">
      <c r="B294" s="3"/>
      <c r="C294" s="3"/>
      <c r="D294" s="8"/>
      <c r="E294" s="8"/>
      <c r="F294" s="8"/>
      <c r="G294" s="8"/>
      <c r="I294" s="203"/>
      <c r="J294" s="204"/>
      <c r="K294" s="204"/>
    </row>
    <row r="295">
      <c r="B295" s="3"/>
      <c r="C295" s="3"/>
      <c r="D295" s="8"/>
      <c r="E295" s="8"/>
      <c r="F295" s="8"/>
      <c r="G295" s="8"/>
      <c r="I295" s="203"/>
      <c r="J295" s="204"/>
      <c r="K295" s="204"/>
    </row>
    <row r="296">
      <c r="B296" s="3"/>
      <c r="C296" s="3"/>
      <c r="D296" s="8"/>
      <c r="E296" s="8"/>
      <c r="F296" s="8"/>
      <c r="G296" s="8"/>
      <c r="I296" s="203"/>
      <c r="J296" s="204"/>
      <c r="K296" s="204"/>
    </row>
    <row r="297">
      <c r="B297" s="3"/>
      <c r="C297" s="3"/>
      <c r="D297" s="8"/>
      <c r="E297" s="8"/>
      <c r="F297" s="8"/>
      <c r="G297" s="8"/>
      <c r="I297" s="203"/>
      <c r="J297" s="204"/>
      <c r="K297" s="204"/>
    </row>
    <row r="298">
      <c r="B298" s="3"/>
      <c r="C298" s="3"/>
      <c r="D298" s="8"/>
      <c r="E298" s="8"/>
      <c r="F298" s="8"/>
      <c r="G298" s="8"/>
      <c r="I298" s="203"/>
      <c r="J298" s="204"/>
      <c r="K298" s="204"/>
    </row>
    <row r="299">
      <c r="B299" s="3"/>
      <c r="C299" s="3"/>
      <c r="D299" s="8"/>
      <c r="E299" s="8"/>
      <c r="F299" s="8"/>
      <c r="G299" s="8"/>
      <c r="I299" s="203"/>
      <c r="J299" s="204"/>
      <c r="K299" s="204"/>
    </row>
    <row r="300">
      <c r="B300" s="3"/>
      <c r="C300" s="3"/>
      <c r="D300" s="8"/>
      <c r="E300" s="8"/>
      <c r="F300" s="8"/>
      <c r="G300" s="8"/>
      <c r="I300" s="203"/>
      <c r="J300" s="204"/>
      <c r="K300" s="204"/>
    </row>
    <row r="301">
      <c r="B301" s="3"/>
      <c r="C301" s="3"/>
      <c r="D301" s="8"/>
      <c r="E301" s="8"/>
      <c r="F301" s="8"/>
      <c r="G301" s="8"/>
      <c r="I301" s="203"/>
      <c r="J301" s="204"/>
      <c r="K301" s="204"/>
    </row>
    <row r="302">
      <c r="B302" s="3"/>
      <c r="C302" s="3"/>
      <c r="D302" s="8"/>
      <c r="E302" s="8"/>
      <c r="F302" s="8"/>
      <c r="G302" s="8"/>
      <c r="I302" s="203"/>
      <c r="J302" s="204"/>
      <c r="K302" s="204"/>
    </row>
    <row r="303">
      <c r="B303" s="3"/>
      <c r="C303" s="3"/>
      <c r="D303" s="8"/>
      <c r="E303" s="8"/>
      <c r="F303" s="8"/>
      <c r="G303" s="8"/>
      <c r="I303" s="203"/>
      <c r="J303" s="204"/>
      <c r="K303" s="204"/>
    </row>
    <row r="304">
      <c r="B304" s="3"/>
      <c r="C304" s="3"/>
      <c r="D304" s="8"/>
      <c r="E304" s="8"/>
      <c r="F304" s="8"/>
      <c r="G304" s="8"/>
      <c r="I304" s="203"/>
      <c r="J304" s="204"/>
      <c r="K304" s="204"/>
    </row>
    <row r="305">
      <c r="B305" s="3"/>
      <c r="C305" s="3"/>
      <c r="D305" s="8"/>
      <c r="E305" s="8"/>
      <c r="F305" s="8"/>
      <c r="G305" s="8"/>
      <c r="I305" s="203"/>
      <c r="J305" s="204"/>
      <c r="K305" s="204"/>
    </row>
    <row r="306">
      <c r="B306" s="3"/>
      <c r="C306" s="3"/>
      <c r="D306" s="8"/>
      <c r="E306" s="8"/>
      <c r="F306" s="8"/>
      <c r="G306" s="8"/>
      <c r="I306" s="203"/>
      <c r="J306" s="204"/>
      <c r="K306" s="204"/>
    </row>
    <row r="307">
      <c r="B307" s="3"/>
      <c r="C307" s="3"/>
      <c r="D307" s="8"/>
      <c r="E307" s="8"/>
      <c r="F307" s="8"/>
      <c r="G307" s="8"/>
      <c r="I307" s="203"/>
      <c r="J307" s="204"/>
      <c r="K307" s="204"/>
    </row>
    <row r="308">
      <c r="B308" s="3"/>
      <c r="C308" s="3"/>
      <c r="D308" s="8"/>
      <c r="E308" s="8"/>
      <c r="F308" s="8"/>
      <c r="G308" s="8"/>
      <c r="I308" s="203"/>
      <c r="J308" s="204"/>
      <c r="K308" s="204"/>
    </row>
    <row r="309">
      <c r="B309" s="3"/>
      <c r="C309" s="3"/>
      <c r="D309" s="8"/>
      <c r="E309" s="8"/>
      <c r="F309" s="8"/>
      <c r="G309" s="8"/>
      <c r="I309" s="203"/>
      <c r="J309" s="204"/>
      <c r="K309" s="204"/>
    </row>
    <row r="310">
      <c r="B310" s="3"/>
      <c r="C310" s="3"/>
      <c r="D310" s="8"/>
      <c r="E310" s="8"/>
      <c r="F310" s="8"/>
      <c r="G310" s="8"/>
      <c r="I310" s="203"/>
      <c r="J310" s="204"/>
      <c r="K310" s="204"/>
    </row>
    <row r="311">
      <c r="B311" s="3"/>
      <c r="C311" s="3"/>
      <c r="D311" s="8"/>
      <c r="E311" s="8"/>
      <c r="F311" s="8"/>
      <c r="G311" s="8"/>
      <c r="I311" s="203"/>
      <c r="J311" s="204"/>
      <c r="K311" s="204"/>
    </row>
    <row r="312">
      <c r="B312" s="3"/>
      <c r="C312" s="3"/>
      <c r="D312" s="8"/>
      <c r="E312" s="8"/>
      <c r="F312" s="8"/>
      <c r="G312" s="8"/>
      <c r="I312" s="203"/>
      <c r="J312" s="204"/>
      <c r="K312" s="204"/>
    </row>
    <row r="313">
      <c r="B313" s="3"/>
      <c r="C313" s="3"/>
      <c r="D313" s="8"/>
      <c r="E313" s="8"/>
      <c r="F313" s="8"/>
      <c r="G313" s="8"/>
      <c r="I313" s="203"/>
      <c r="J313" s="204"/>
      <c r="K313" s="204"/>
    </row>
    <row r="314">
      <c r="B314" s="3"/>
      <c r="C314" s="3"/>
      <c r="D314" s="8"/>
      <c r="E314" s="8"/>
      <c r="F314" s="8"/>
      <c r="G314" s="8"/>
      <c r="I314" s="203"/>
      <c r="J314" s="204"/>
      <c r="K314" s="204"/>
    </row>
    <row r="315">
      <c r="B315" s="3"/>
      <c r="C315" s="3"/>
      <c r="D315" s="8"/>
      <c r="E315" s="8"/>
      <c r="F315" s="8"/>
      <c r="G315" s="8"/>
      <c r="I315" s="203"/>
      <c r="J315" s="204"/>
      <c r="K315" s="204"/>
    </row>
    <row r="316">
      <c r="B316" s="3"/>
      <c r="C316" s="3"/>
      <c r="D316" s="8"/>
      <c r="E316" s="8"/>
      <c r="F316" s="8"/>
      <c r="G316" s="8"/>
      <c r="I316" s="203"/>
      <c r="J316" s="204"/>
      <c r="K316" s="204"/>
    </row>
    <row r="317">
      <c r="B317" s="3"/>
      <c r="C317" s="3"/>
      <c r="D317" s="8"/>
      <c r="E317" s="8"/>
      <c r="F317" s="8"/>
      <c r="G317" s="8"/>
      <c r="I317" s="203"/>
      <c r="J317" s="204"/>
      <c r="K317" s="204"/>
    </row>
    <row r="318">
      <c r="B318" s="3"/>
      <c r="C318" s="3"/>
      <c r="D318" s="8"/>
      <c r="E318" s="8"/>
      <c r="F318" s="8"/>
      <c r="G318" s="8"/>
      <c r="I318" s="203"/>
      <c r="J318" s="204"/>
      <c r="K318" s="204"/>
    </row>
    <row r="319">
      <c r="B319" s="3"/>
      <c r="C319" s="3"/>
      <c r="D319" s="8"/>
      <c r="E319" s="8"/>
      <c r="F319" s="8"/>
      <c r="G319" s="8"/>
      <c r="I319" s="203"/>
      <c r="J319" s="204"/>
      <c r="K319" s="204"/>
    </row>
    <row r="320">
      <c r="B320" s="3"/>
      <c r="C320" s="3"/>
      <c r="D320" s="8"/>
      <c r="E320" s="8"/>
      <c r="F320" s="8"/>
      <c r="G320" s="8"/>
      <c r="I320" s="203"/>
      <c r="J320" s="204"/>
      <c r="K320" s="204"/>
    </row>
    <row r="321">
      <c r="B321" s="3"/>
      <c r="C321" s="3"/>
      <c r="D321" s="8"/>
      <c r="E321" s="8"/>
      <c r="F321" s="8"/>
      <c r="G321" s="8"/>
      <c r="I321" s="203"/>
      <c r="J321" s="204"/>
      <c r="K321" s="204"/>
    </row>
    <row r="322">
      <c r="B322" s="3"/>
      <c r="C322" s="3"/>
      <c r="D322" s="8"/>
      <c r="E322" s="8"/>
      <c r="F322" s="8"/>
      <c r="G322" s="8"/>
      <c r="I322" s="203"/>
      <c r="J322" s="204"/>
      <c r="K322" s="204"/>
    </row>
    <row r="323">
      <c r="B323" s="3"/>
      <c r="C323" s="3"/>
      <c r="D323" s="8"/>
      <c r="E323" s="8"/>
      <c r="F323" s="8"/>
      <c r="G323" s="8"/>
      <c r="I323" s="203"/>
      <c r="J323" s="204"/>
      <c r="K323" s="204"/>
    </row>
    <row r="324">
      <c r="B324" s="3"/>
      <c r="C324" s="3"/>
      <c r="D324" s="8"/>
      <c r="E324" s="8"/>
      <c r="F324" s="8"/>
      <c r="G324" s="8"/>
      <c r="I324" s="203"/>
      <c r="J324" s="204"/>
      <c r="K324" s="204"/>
    </row>
    <row r="325">
      <c r="B325" s="3"/>
      <c r="C325" s="3"/>
      <c r="D325" s="8"/>
      <c r="E325" s="8"/>
      <c r="F325" s="8"/>
      <c r="G325" s="8"/>
      <c r="I325" s="203"/>
      <c r="J325" s="204"/>
      <c r="K325" s="204"/>
    </row>
    <row r="326">
      <c r="B326" s="3"/>
      <c r="C326" s="3"/>
      <c r="D326" s="8"/>
      <c r="E326" s="8"/>
      <c r="F326" s="8"/>
      <c r="G326" s="8"/>
      <c r="I326" s="203"/>
      <c r="J326" s="204"/>
      <c r="K326" s="204"/>
    </row>
    <row r="327">
      <c r="B327" s="3"/>
      <c r="C327" s="3"/>
      <c r="D327" s="8"/>
      <c r="E327" s="8"/>
      <c r="F327" s="8"/>
      <c r="G327" s="8"/>
      <c r="I327" s="203"/>
      <c r="J327" s="204"/>
      <c r="K327" s="204"/>
    </row>
    <row r="328">
      <c r="B328" s="3"/>
      <c r="C328" s="3"/>
      <c r="D328" s="8"/>
      <c r="E328" s="8"/>
      <c r="F328" s="8"/>
      <c r="G328" s="8"/>
      <c r="I328" s="203"/>
      <c r="J328" s="204"/>
      <c r="K328" s="204"/>
    </row>
    <row r="329">
      <c r="B329" s="3"/>
      <c r="C329" s="3"/>
      <c r="D329" s="8"/>
      <c r="E329" s="8"/>
      <c r="F329" s="8"/>
      <c r="G329" s="8"/>
      <c r="I329" s="203"/>
      <c r="J329" s="204"/>
      <c r="K329" s="204"/>
    </row>
    <row r="330">
      <c r="B330" s="3"/>
      <c r="C330" s="3"/>
      <c r="D330" s="8"/>
      <c r="E330" s="8"/>
      <c r="F330" s="8"/>
      <c r="G330" s="8"/>
      <c r="I330" s="203"/>
      <c r="J330" s="204"/>
      <c r="K330" s="204"/>
    </row>
    <row r="331">
      <c r="B331" s="3"/>
      <c r="C331" s="3"/>
      <c r="D331" s="8"/>
      <c r="E331" s="8"/>
      <c r="F331" s="8"/>
      <c r="G331" s="8"/>
      <c r="I331" s="203"/>
      <c r="J331" s="204"/>
      <c r="K331" s="204"/>
    </row>
    <row r="332">
      <c r="B332" s="3"/>
      <c r="C332" s="3"/>
      <c r="D332" s="8"/>
      <c r="E332" s="8"/>
      <c r="F332" s="8"/>
      <c r="G332" s="8"/>
      <c r="I332" s="203"/>
      <c r="J332" s="204"/>
      <c r="K332" s="204"/>
    </row>
    <row r="333">
      <c r="B333" s="3"/>
      <c r="C333" s="3"/>
      <c r="D333" s="8"/>
      <c r="E333" s="8"/>
      <c r="F333" s="8"/>
      <c r="G333" s="8"/>
      <c r="I333" s="203"/>
      <c r="J333" s="204"/>
      <c r="K333" s="204"/>
    </row>
    <row r="334">
      <c r="B334" s="3"/>
      <c r="C334" s="3"/>
      <c r="D334" s="8"/>
      <c r="E334" s="8"/>
      <c r="F334" s="8"/>
      <c r="G334" s="8"/>
      <c r="I334" s="203"/>
      <c r="J334" s="204"/>
      <c r="K334" s="204"/>
    </row>
    <row r="335">
      <c r="B335" s="3"/>
      <c r="C335" s="3"/>
      <c r="D335" s="8"/>
      <c r="E335" s="8"/>
      <c r="F335" s="8"/>
      <c r="G335" s="8"/>
      <c r="I335" s="203"/>
      <c r="J335" s="204"/>
      <c r="K335" s="204"/>
    </row>
    <row r="336">
      <c r="B336" s="3"/>
      <c r="C336" s="3"/>
      <c r="D336" s="8"/>
      <c r="E336" s="8"/>
      <c r="F336" s="8"/>
      <c r="G336" s="8"/>
      <c r="I336" s="203"/>
      <c r="J336" s="204"/>
      <c r="K336" s="204"/>
    </row>
    <row r="337">
      <c r="B337" s="3"/>
      <c r="C337" s="3"/>
      <c r="D337" s="8"/>
      <c r="E337" s="8"/>
      <c r="F337" s="8"/>
      <c r="G337" s="8"/>
      <c r="I337" s="203"/>
      <c r="J337" s="204"/>
      <c r="K337" s="204"/>
    </row>
    <row r="338">
      <c r="B338" s="3"/>
      <c r="C338" s="3"/>
      <c r="D338" s="8"/>
      <c r="E338" s="8"/>
      <c r="F338" s="8"/>
      <c r="G338" s="8"/>
      <c r="I338" s="203"/>
      <c r="J338" s="204"/>
      <c r="K338" s="204"/>
    </row>
    <row r="339">
      <c r="B339" s="3"/>
      <c r="C339" s="3"/>
      <c r="D339" s="8"/>
      <c r="E339" s="8"/>
      <c r="F339" s="8"/>
      <c r="G339" s="8"/>
      <c r="I339" s="203"/>
      <c r="J339" s="204"/>
      <c r="K339" s="204"/>
    </row>
    <row r="340">
      <c r="B340" s="3"/>
      <c r="C340" s="3"/>
      <c r="D340" s="8"/>
      <c r="E340" s="8"/>
      <c r="F340" s="8"/>
      <c r="G340" s="8"/>
      <c r="I340" s="203"/>
      <c r="J340" s="204"/>
      <c r="K340" s="204"/>
    </row>
    <row r="341">
      <c r="B341" s="3"/>
      <c r="C341" s="3"/>
      <c r="D341" s="8"/>
      <c r="E341" s="8"/>
      <c r="F341" s="8"/>
      <c r="G341" s="8"/>
      <c r="I341" s="203"/>
      <c r="J341" s="204"/>
      <c r="K341" s="204"/>
    </row>
    <row r="342">
      <c r="B342" s="3"/>
      <c r="C342" s="3"/>
      <c r="D342" s="8"/>
      <c r="E342" s="8"/>
      <c r="F342" s="8"/>
      <c r="G342" s="8"/>
      <c r="I342" s="203"/>
      <c r="J342" s="204"/>
      <c r="K342" s="204"/>
    </row>
    <row r="343">
      <c r="B343" s="3"/>
      <c r="C343" s="3"/>
      <c r="D343" s="8"/>
      <c r="E343" s="8"/>
      <c r="F343" s="8"/>
      <c r="G343" s="8"/>
      <c r="I343" s="203"/>
      <c r="J343" s="204"/>
      <c r="K343" s="204"/>
    </row>
    <row r="344">
      <c r="B344" s="3"/>
      <c r="C344" s="3"/>
      <c r="D344" s="8"/>
      <c r="E344" s="8"/>
      <c r="F344" s="8"/>
      <c r="G344" s="8"/>
      <c r="I344" s="203"/>
      <c r="J344" s="204"/>
      <c r="K344" s="204"/>
    </row>
    <row r="345">
      <c r="B345" s="3"/>
      <c r="C345" s="3"/>
      <c r="D345" s="8"/>
      <c r="E345" s="8"/>
      <c r="F345" s="8"/>
      <c r="G345" s="8"/>
      <c r="I345" s="203"/>
      <c r="J345" s="204"/>
      <c r="K345" s="204"/>
    </row>
    <row r="346">
      <c r="B346" s="3"/>
      <c r="C346" s="3"/>
      <c r="D346" s="8"/>
      <c r="E346" s="8"/>
      <c r="F346" s="8"/>
      <c r="G346" s="8"/>
      <c r="I346" s="203"/>
      <c r="J346" s="204"/>
      <c r="K346" s="204"/>
    </row>
    <row r="347">
      <c r="B347" s="3"/>
      <c r="C347" s="3"/>
      <c r="D347" s="8"/>
      <c r="E347" s="8"/>
      <c r="F347" s="8"/>
      <c r="G347" s="8"/>
      <c r="I347" s="203"/>
      <c r="J347" s="204"/>
      <c r="K347" s="204"/>
    </row>
    <row r="348">
      <c r="B348" s="3"/>
      <c r="C348" s="3"/>
      <c r="D348" s="8"/>
      <c r="E348" s="8"/>
      <c r="F348" s="8"/>
      <c r="G348" s="8"/>
      <c r="I348" s="203"/>
      <c r="J348" s="204"/>
      <c r="K348" s="204"/>
    </row>
    <row r="349">
      <c r="B349" s="3"/>
      <c r="C349" s="3"/>
      <c r="D349" s="8"/>
      <c r="E349" s="8"/>
      <c r="F349" s="8"/>
      <c r="G349" s="8"/>
      <c r="I349" s="203"/>
      <c r="J349" s="204"/>
      <c r="K349" s="204"/>
    </row>
    <row r="350">
      <c r="B350" s="3"/>
      <c r="C350" s="3"/>
      <c r="D350" s="8"/>
      <c r="E350" s="8"/>
      <c r="F350" s="8"/>
      <c r="G350" s="8"/>
      <c r="I350" s="203"/>
      <c r="J350" s="204"/>
      <c r="K350" s="204"/>
    </row>
    <row r="351">
      <c r="B351" s="3"/>
      <c r="C351" s="3"/>
      <c r="D351" s="8"/>
      <c r="E351" s="8"/>
      <c r="F351" s="8"/>
      <c r="G351" s="8"/>
      <c r="I351" s="203"/>
      <c r="J351" s="204"/>
      <c r="K351" s="204"/>
    </row>
    <row r="352">
      <c r="B352" s="3"/>
      <c r="C352" s="3"/>
      <c r="D352" s="8"/>
      <c r="E352" s="8"/>
      <c r="F352" s="8"/>
      <c r="G352" s="8"/>
      <c r="I352" s="203"/>
      <c r="J352" s="204"/>
      <c r="K352" s="204"/>
    </row>
    <row r="353">
      <c r="B353" s="3"/>
      <c r="C353" s="3"/>
      <c r="D353" s="8"/>
      <c r="E353" s="8"/>
      <c r="F353" s="8"/>
      <c r="G353" s="8"/>
      <c r="I353" s="203"/>
      <c r="J353" s="204"/>
      <c r="K353" s="204"/>
    </row>
    <row r="354">
      <c r="B354" s="3"/>
      <c r="C354" s="3"/>
      <c r="D354" s="8"/>
      <c r="E354" s="8"/>
      <c r="F354" s="8"/>
      <c r="G354" s="8"/>
      <c r="I354" s="203"/>
      <c r="J354" s="204"/>
      <c r="K354" s="204"/>
    </row>
    <row r="355">
      <c r="B355" s="3"/>
      <c r="C355" s="3"/>
      <c r="D355" s="8"/>
      <c r="E355" s="8"/>
      <c r="F355" s="8"/>
      <c r="G355" s="8"/>
      <c r="I355" s="203"/>
      <c r="J355" s="204"/>
      <c r="K355" s="204"/>
    </row>
    <row r="356">
      <c r="B356" s="3"/>
      <c r="C356" s="3"/>
      <c r="D356" s="8"/>
      <c r="E356" s="8"/>
      <c r="F356" s="8"/>
      <c r="G356" s="8"/>
      <c r="I356" s="203"/>
      <c r="J356" s="204"/>
      <c r="K356" s="204"/>
    </row>
    <row r="357">
      <c r="B357" s="3"/>
      <c r="C357" s="3"/>
      <c r="D357" s="8"/>
      <c r="E357" s="8"/>
      <c r="F357" s="8"/>
      <c r="G357" s="8"/>
      <c r="I357" s="203"/>
      <c r="J357" s="204"/>
      <c r="K357" s="204"/>
    </row>
    <row r="358">
      <c r="B358" s="3"/>
      <c r="C358" s="3"/>
      <c r="D358" s="8"/>
      <c r="E358" s="8"/>
      <c r="F358" s="8"/>
      <c r="G358" s="8"/>
      <c r="I358" s="203"/>
      <c r="J358" s="204"/>
      <c r="K358" s="204"/>
    </row>
    <row r="359">
      <c r="B359" s="3"/>
      <c r="C359" s="3"/>
      <c r="D359" s="8"/>
      <c r="E359" s="8"/>
      <c r="F359" s="8"/>
      <c r="G359" s="8"/>
      <c r="I359" s="203"/>
      <c r="J359" s="204"/>
      <c r="K359" s="204"/>
    </row>
    <row r="360">
      <c r="B360" s="3"/>
      <c r="C360" s="3"/>
      <c r="D360" s="8"/>
      <c r="E360" s="8"/>
      <c r="F360" s="8"/>
      <c r="G360" s="8"/>
      <c r="I360" s="203"/>
      <c r="J360" s="204"/>
      <c r="K360" s="204"/>
    </row>
    <row r="361">
      <c r="B361" s="3"/>
      <c r="C361" s="3"/>
      <c r="D361" s="8"/>
      <c r="E361" s="8"/>
      <c r="F361" s="8"/>
      <c r="G361" s="8"/>
      <c r="I361" s="203"/>
      <c r="J361" s="204"/>
      <c r="K361" s="204"/>
    </row>
    <row r="362">
      <c r="B362" s="3"/>
      <c r="C362" s="3"/>
      <c r="D362" s="8"/>
      <c r="E362" s="8"/>
      <c r="F362" s="8"/>
      <c r="G362" s="8"/>
      <c r="I362" s="203"/>
      <c r="J362" s="204"/>
      <c r="K362" s="204"/>
    </row>
    <row r="363">
      <c r="B363" s="3"/>
      <c r="C363" s="3"/>
      <c r="D363" s="8"/>
      <c r="E363" s="8"/>
      <c r="F363" s="8"/>
      <c r="G363" s="8"/>
      <c r="I363" s="203"/>
      <c r="J363" s="204"/>
      <c r="K363" s="204"/>
    </row>
    <row r="364">
      <c r="B364" s="3"/>
      <c r="C364" s="3"/>
      <c r="D364" s="8"/>
      <c r="E364" s="8"/>
      <c r="F364" s="8"/>
      <c r="G364" s="8"/>
      <c r="I364" s="203"/>
      <c r="J364" s="204"/>
      <c r="K364" s="204"/>
    </row>
    <row r="365">
      <c r="B365" s="3"/>
      <c r="C365" s="3"/>
      <c r="D365" s="8"/>
      <c r="E365" s="8"/>
      <c r="F365" s="8"/>
      <c r="G365" s="8"/>
      <c r="I365" s="203"/>
      <c r="J365" s="204"/>
      <c r="K365" s="204"/>
    </row>
    <row r="366">
      <c r="B366" s="3"/>
      <c r="C366" s="3"/>
      <c r="D366" s="8"/>
      <c r="E366" s="8"/>
      <c r="F366" s="8"/>
      <c r="G366" s="8"/>
      <c r="I366" s="203"/>
      <c r="J366" s="204"/>
      <c r="K366" s="204"/>
    </row>
    <row r="367">
      <c r="B367" s="3"/>
      <c r="C367" s="3"/>
      <c r="D367" s="8"/>
      <c r="E367" s="8"/>
      <c r="F367" s="8"/>
      <c r="G367" s="8"/>
      <c r="I367" s="203"/>
      <c r="J367" s="204"/>
      <c r="K367" s="204"/>
    </row>
    <row r="368">
      <c r="B368" s="3"/>
      <c r="C368" s="3"/>
      <c r="D368" s="8"/>
      <c r="E368" s="8"/>
      <c r="F368" s="8"/>
      <c r="G368" s="8"/>
      <c r="I368" s="203"/>
      <c r="J368" s="204"/>
      <c r="K368" s="204"/>
    </row>
    <row r="369">
      <c r="B369" s="3"/>
      <c r="C369" s="3"/>
      <c r="D369" s="8"/>
      <c r="E369" s="8"/>
      <c r="F369" s="8"/>
      <c r="G369" s="8"/>
      <c r="I369" s="203"/>
      <c r="J369" s="204"/>
      <c r="K369" s="204"/>
    </row>
    <row r="370">
      <c r="B370" s="3"/>
      <c r="C370" s="3"/>
      <c r="D370" s="8"/>
      <c r="E370" s="8"/>
      <c r="F370" s="8"/>
      <c r="G370" s="8"/>
      <c r="I370" s="203"/>
      <c r="J370" s="204"/>
      <c r="K370" s="204"/>
    </row>
    <row r="371">
      <c r="B371" s="3"/>
      <c r="C371" s="3"/>
      <c r="D371" s="8"/>
      <c r="E371" s="8"/>
      <c r="F371" s="8"/>
      <c r="G371" s="8"/>
      <c r="I371" s="203"/>
      <c r="J371" s="204"/>
      <c r="K371" s="204"/>
    </row>
    <row r="372">
      <c r="B372" s="3"/>
      <c r="C372" s="3"/>
      <c r="D372" s="8"/>
      <c r="E372" s="8"/>
      <c r="F372" s="8"/>
      <c r="G372" s="8"/>
      <c r="I372" s="203"/>
      <c r="J372" s="204"/>
      <c r="K372" s="204"/>
    </row>
    <row r="373">
      <c r="B373" s="3"/>
      <c r="C373" s="3"/>
      <c r="D373" s="8"/>
      <c r="E373" s="8"/>
      <c r="F373" s="8"/>
      <c r="G373" s="8"/>
      <c r="I373" s="203"/>
      <c r="J373" s="204"/>
      <c r="K373" s="204"/>
    </row>
    <row r="374">
      <c r="B374" s="3"/>
      <c r="C374" s="3"/>
      <c r="D374" s="8"/>
      <c r="E374" s="8"/>
      <c r="F374" s="8"/>
      <c r="G374" s="8"/>
      <c r="I374" s="203"/>
      <c r="J374" s="204"/>
      <c r="K374" s="204"/>
    </row>
    <row r="375">
      <c r="B375" s="3"/>
      <c r="C375" s="3"/>
      <c r="D375" s="8"/>
      <c r="E375" s="8"/>
      <c r="F375" s="8"/>
      <c r="G375" s="8"/>
      <c r="I375" s="203"/>
      <c r="J375" s="204"/>
      <c r="K375" s="204"/>
    </row>
    <row r="376">
      <c r="B376" s="3"/>
      <c r="C376" s="3"/>
      <c r="D376" s="8"/>
      <c r="E376" s="8"/>
      <c r="F376" s="8"/>
      <c r="G376" s="8"/>
      <c r="I376" s="203"/>
      <c r="J376" s="204"/>
      <c r="K376" s="204"/>
    </row>
    <row r="377">
      <c r="B377" s="3"/>
      <c r="C377" s="3"/>
      <c r="D377" s="8"/>
      <c r="E377" s="8"/>
      <c r="F377" s="8"/>
      <c r="G377" s="8"/>
      <c r="I377" s="203"/>
      <c r="J377" s="204"/>
      <c r="K377" s="204"/>
    </row>
    <row r="378">
      <c r="B378" s="3"/>
      <c r="C378" s="3"/>
      <c r="D378" s="8"/>
      <c r="E378" s="8"/>
      <c r="F378" s="8"/>
      <c r="G378" s="8"/>
      <c r="I378" s="203"/>
      <c r="J378" s="204"/>
      <c r="K378" s="204"/>
    </row>
    <row r="379">
      <c r="B379" s="3"/>
      <c r="C379" s="3"/>
      <c r="D379" s="8"/>
      <c r="E379" s="8"/>
      <c r="F379" s="8"/>
      <c r="G379" s="8"/>
      <c r="I379" s="203"/>
      <c r="J379" s="204"/>
      <c r="K379" s="204"/>
    </row>
    <row r="380">
      <c r="B380" s="3"/>
      <c r="C380" s="3"/>
      <c r="D380" s="8"/>
      <c r="E380" s="8"/>
      <c r="F380" s="8"/>
      <c r="G380" s="8"/>
      <c r="I380" s="203"/>
      <c r="J380" s="204"/>
      <c r="K380" s="204"/>
    </row>
    <row r="381">
      <c r="B381" s="3"/>
      <c r="C381" s="3"/>
      <c r="D381" s="8"/>
      <c r="E381" s="8"/>
      <c r="F381" s="8"/>
      <c r="G381" s="8"/>
      <c r="I381" s="203"/>
      <c r="J381" s="204"/>
      <c r="K381" s="204"/>
    </row>
    <row r="382">
      <c r="B382" s="3"/>
      <c r="C382" s="3"/>
      <c r="D382" s="8"/>
      <c r="E382" s="8"/>
      <c r="F382" s="8"/>
      <c r="G382" s="8"/>
      <c r="I382" s="203"/>
      <c r="J382" s="204"/>
      <c r="K382" s="204"/>
    </row>
    <row r="383">
      <c r="B383" s="3"/>
      <c r="C383" s="3"/>
      <c r="D383" s="8"/>
      <c r="E383" s="8"/>
      <c r="F383" s="8"/>
      <c r="G383" s="8"/>
      <c r="I383" s="203"/>
      <c r="J383" s="204"/>
      <c r="K383" s="204"/>
    </row>
    <row r="384">
      <c r="B384" s="3"/>
      <c r="C384" s="3"/>
      <c r="D384" s="8"/>
      <c r="E384" s="8"/>
      <c r="F384" s="8"/>
      <c r="G384" s="8"/>
      <c r="I384" s="203"/>
      <c r="J384" s="204"/>
      <c r="K384" s="204"/>
    </row>
    <row r="385">
      <c r="B385" s="3"/>
      <c r="C385" s="3"/>
      <c r="D385" s="8"/>
      <c r="E385" s="8"/>
      <c r="F385" s="8"/>
      <c r="G385" s="8"/>
      <c r="I385" s="203"/>
      <c r="J385" s="204"/>
      <c r="K385" s="204"/>
    </row>
    <row r="386">
      <c r="B386" s="3"/>
      <c r="C386" s="3"/>
      <c r="D386" s="8"/>
      <c r="E386" s="8"/>
      <c r="F386" s="8"/>
      <c r="G386" s="8"/>
      <c r="I386" s="203"/>
      <c r="J386" s="204"/>
      <c r="K386" s="204"/>
    </row>
    <row r="387">
      <c r="B387" s="3"/>
      <c r="C387" s="3"/>
      <c r="D387" s="8"/>
      <c r="E387" s="8"/>
      <c r="F387" s="8"/>
      <c r="G387" s="8"/>
      <c r="I387" s="203"/>
      <c r="J387" s="204"/>
      <c r="K387" s="204"/>
    </row>
    <row r="388">
      <c r="B388" s="3"/>
      <c r="C388" s="3"/>
      <c r="D388" s="8"/>
      <c r="E388" s="8"/>
      <c r="F388" s="8"/>
      <c r="G388" s="8"/>
      <c r="I388" s="203"/>
      <c r="J388" s="204"/>
      <c r="K388" s="204"/>
    </row>
    <row r="389">
      <c r="B389" s="3"/>
      <c r="C389" s="3"/>
      <c r="D389" s="8"/>
      <c r="E389" s="8"/>
      <c r="F389" s="8"/>
      <c r="G389" s="8"/>
      <c r="I389" s="203"/>
      <c r="J389" s="204"/>
      <c r="K389" s="204"/>
    </row>
    <row r="390">
      <c r="B390" s="3"/>
      <c r="C390" s="3"/>
      <c r="D390" s="8"/>
      <c r="E390" s="8"/>
      <c r="F390" s="8"/>
      <c r="G390" s="8"/>
      <c r="I390" s="203"/>
      <c r="J390" s="204"/>
      <c r="K390" s="204"/>
    </row>
    <row r="391">
      <c r="B391" s="3"/>
      <c r="C391" s="3"/>
      <c r="D391" s="8"/>
      <c r="E391" s="8"/>
      <c r="F391" s="8"/>
      <c r="G391" s="8"/>
      <c r="I391" s="203"/>
      <c r="J391" s="204"/>
      <c r="K391" s="204"/>
    </row>
    <row r="392">
      <c r="B392" s="3"/>
      <c r="C392" s="3"/>
      <c r="D392" s="8"/>
      <c r="E392" s="8"/>
      <c r="F392" s="8"/>
      <c r="G392" s="8"/>
      <c r="I392" s="203"/>
      <c r="J392" s="204"/>
      <c r="K392" s="204"/>
    </row>
    <row r="393">
      <c r="B393" s="3"/>
      <c r="C393" s="3"/>
      <c r="D393" s="8"/>
      <c r="E393" s="8"/>
      <c r="F393" s="8"/>
      <c r="G393" s="8"/>
      <c r="I393" s="203"/>
      <c r="J393" s="204"/>
      <c r="K393" s="204"/>
    </row>
    <row r="394">
      <c r="B394" s="3"/>
      <c r="C394" s="3"/>
      <c r="D394" s="8"/>
      <c r="E394" s="8"/>
      <c r="F394" s="8"/>
      <c r="G394" s="8"/>
      <c r="I394" s="203"/>
      <c r="J394" s="204"/>
      <c r="K394" s="204"/>
    </row>
    <row r="395">
      <c r="B395" s="3"/>
      <c r="C395" s="3"/>
      <c r="D395" s="8"/>
      <c r="E395" s="8"/>
      <c r="F395" s="8"/>
      <c r="G395" s="8"/>
      <c r="I395" s="203"/>
      <c r="J395" s="204"/>
      <c r="K395" s="204"/>
    </row>
    <row r="396">
      <c r="B396" s="3"/>
      <c r="C396" s="3"/>
      <c r="D396" s="8"/>
      <c r="E396" s="8"/>
      <c r="F396" s="8"/>
      <c r="G396" s="8"/>
      <c r="I396" s="203"/>
      <c r="J396" s="204"/>
      <c r="K396" s="204"/>
    </row>
    <row r="397">
      <c r="B397" s="3"/>
      <c r="C397" s="3"/>
      <c r="D397" s="8"/>
      <c r="E397" s="8"/>
      <c r="F397" s="8"/>
      <c r="G397" s="8"/>
      <c r="I397" s="203"/>
      <c r="J397" s="204"/>
      <c r="K397" s="204"/>
    </row>
    <row r="398">
      <c r="B398" s="3"/>
      <c r="C398" s="3"/>
      <c r="D398" s="8"/>
      <c r="E398" s="8"/>
      <c r="F398" s="8"/>
      <c r="G398" s="8"/>
      <c r="I398" s="203"/>
      <c r="J398" s="204"/>
      <c r="K398" s="204"/>
    </row>
    <row r="399">
      <c r="B399" s="3"/>
      <c r="C399" s="3"/>
      <c r="D399" s="8"/>
      <c r="E399" s="8"/>
      <c r="F399" s="8"/>
      <c r="G399" s="8"/>
      <c r="I399" s="203"/>
      <c r="J399" s="204"/>
      <c r="K399" s="204"/>
    </row>
    <row r="400">
      <c r="B400" s="3"/>
      <c r="C400" s="3"/>
      <c r="D400" s="8"/>
      <c r="E400" s="8"/>
      <c r="F400" s="8"/>
      <c r="G400" s="8"/>
      <c r="I400" s="203"/>
      <c r="J400" s="204"/>
      <c r="K400" s="204"/>
    </row>
    <row r="401">
      <c r="B401" s="3"/>
      <c r="C401" s="3"/>
      <c r="D401" s="8"/>
      <c r="E401" s="8"/>
      <c r="F401" s="8"/>
      <c r="G401" s="8"/>
      <c r="I401" s="203"/>
      <c r="J401" s="204"/>
      <c r="K401" s="204"/>
    </row>
    <row r="402">
      <c r="B402" s="3"/>
      <c r="C402" s="3"/>
      <c r="D402" s="8"/>
      <c r="E402" s="8"/>
      <c r="F402" s="8"/>
      <c r="G402" s="8"/>
      <c r="I402" s="203"/>
      <c r="J402" s="204"/>
      <c r="K402" s="204"/>
    </row>
    <row r="403">
      <c r="B403" s="3"/>
      <c r="C403" s="3"/>
      <c r="D403" s="8"/>
      <c r="E403" s="8"/>
      <c r="F403" s="8"/>
      <c r="G403" s="8"/>
      <c r="I403" s="203"/>
      <c r="J403" s="204"/>
      <c r="K403" s="204"/>
    </row>
    <row r="404">
      <c r="B404" s="3"/>
      <c r="C404" s="3"/>
      <c r="D404" s="8"/>
      <c r="E404" s="8"/>
      <c r="F404" s="8"/>
      <c r="G404" s="8"/>
      <c r="I404" s="203"/>
      <c r="J404" s="204"/>
      <c r="K404" s="204"/>
    </row>
    <row r="405">
      <c r="B405" s="3"/>
      <c r="C405" s="3"/>
      <c r="D405" s="8"/>
      <c r="E405" s="8"/>
      <c r="F405" s="8"/>
      <c r="G405" s="8"/>
      <c r="I405" s="203"/>
      <c r="J405" s="204"/>
      <c r="K405" s="204"/>
    </row>
    <row r="406">
      <c r="B406" s="3"/>
      <c r="C406" s="3"/>
      <c r="D406" s="8"/>
      <c r="E406" s="8"/>
      <c r="F406" s="8"/>
      <c r="G406" s="8"/>
      <c r="I406" s="203"/>
      <c r="J406" s="204"/>
      <c r="K406" s="204"/>
    </row>
    <row r="407">
      <c r="B407" s="3"/>
      <c r="C407" s="3"/>
      <c r="D407" s="8"/>
      <c r="E407" s="8"/>
      <c r="F407" s="8"/>
      <c r="G407" s="8"/>
      <c r="I407" s="203"/>
      <c r="J407" s="204"/>
      <c r="K407" s="204"/>
    </row>
    <row r="408">
      <c r="B408" s="3"/>
      <c r="C408" s="3"/>
      <c r="D408" s="8"/>
      <c r="E408" s="8"/>
      <c r="F408" s="8"/>
      <c r="G408" s="8"/>
      <c r="I408" s="203"/>
      <c r="J408" s="204"/>
      <c r="K408" s="204"/>
    </row>
    <row r="409">
      <c r="B409" s="3"/>
      <c r="C409" s="3"/>
      <c r="D409" s="8"/>
      <c r="E409" s="8"/>
      <c r="F409" s="8"/>
      <c r="G409" s="8"/>
      <c r="I409" s="203"/>
      <c r="J409" s="204"/>
      <c r="K409" s="204"/>
    </row>
    <row r="410">
      <c r="B410" s="3"/>
      <c r="C410" s="3"/>
      <c r="D410" s="8"/>
      <c r="E410" s="8"/>
      <c r="F410" s="8"/>
      <c r="G410" s="8"/>
      <c r="I410" s="203"/>
      <c r="J410" s="204"/>
      <c r="K410" s="204"/>
    </row>
    <row r="411">
      <c r="B411" s="3"/>
      <c r="C411" s="3"/>
      <c r="D411" s="8"/>
      <c r="E411" s="8"/>
      <c r="F411" s="8"/>
      <c r="G411" s="8"/>
      <c r="I411" s="203"/>
      <c r="J411" s="204"/>
      <c r="K411" s="204"/>
    </row>
    <row r="412">
      <c r="B412" s="3"/>
      <c r="C412" s="3"/>
      <c r="D412" s="8"/>
      <c r="E412" s="8"/>
      <c r="F412" s="8"/>
      <c r="G412" s="8"/>
      <c r="I412" s="203"/>
      <c r="J412" s="204"/>
      <c r="K412" s="204"/>
    </row>
    <row r="413">
      <c r="B413" s="3"/>
      <c r="C413" s="3"/>
      <c r="D413" s="8"/>
      <c r="E413" s="8"/>
      <c r="F413" s="8"/>
      <c r="G413" s="8"/>
      <c r="I413" s="203"/>
      <c r="J413" s="204"/>
      <c r="K413" s="204"/>
    </row>
    <row r="414">
      <c r="B414" s="3"/>
      <c r="C414" s="3"/>
      <c r="D414" s="8"/>
      <c r="E414" s="8"/>
      <c r="F414" s="8"/>
      <c r="G414" s="8"/>
      <c r="I414" s="203"/>
      <c r="J414" s="204"/>
      <c r="K414" s="204"/>
    </row>
    <row r="415">
      <c r="B415" s="3"/>
      <c r="C415" s="3"/>
      <c r="D415" s="8"/>
      <c r="E415" s="8"/>
      <c r="F415" s="8"/>
      <c r="G415" s="8"/>
      <c r="I415" s="203"/>
      <c r="J415" s="204"/>
      <c r="K415" s="204"/>
    </row>
    <row r="416">
      <c r="B416" s="3"/>
      <c r="C416" s="3"/>
      <c r="D416" s="8"/>
      <c r="E416" s="8"/>
      <c r="F416" s="8"/>
      <c r="G416" s="8"/>
      <c r="I416" s="203"/>
      <c r="J416" s="204"/>
      <c r="K416" s="204"/>
    </row>
    <row r="417">
      <c r="B417" s="3"/>
      <c r="C417" s="3"/>
      <c r="D417" s="8"/>
      <c r="E417" s="8"/>
      <c r="F417" s="8"/>
      <c r="G417" s="8"/>
      <c r="I417" s="203"/>
      <c r="J417" s="204"/>
      <c r="K417" s="204"/>
    </row>
    <row r="418">
      <c r="B418" s="3"/>
      <c r="C418" s="3"/>
      <c r="D418" s="8"/>
      <c r="E418" s="8"/>
      <c r="F418" s="8"/>
      <c r="G418" s="8"/>
      <c r="I418" s="203"/>
      <c r="J418" s="204"/>
      <c r="K418" s="204"/>
    </row>
    <row r="419">
      <c r="B419" s="3"/>
      <c r="C419" s="3"/>
      <c r="D419" s="8"/>
      <c r="E419" s="8"/>
      <c r="F419" s="8"/>
      <c r="G419" s="8"/>
      <c r="I419" s="203"/>
      <c r="J419" s="204"/>
      <c r="K419" s="204"/>
    </row>
    <row r="420">
      <c r="B420" s="3"/>
      <c r="C420" s="3"/>
      <c r="D420" s="8"/>
      <c r="E420" s="8"/>
      <c r="F420" s="8"/>
      <c r="G420" s="8"/>
      <c r="I420" s="203"/>
      <c r="J420" s="204"/>
      <c r="K420" s="204"/>
    </row>
    <row r="421">
      <c r="B421" s="3"/>
      <c r="C421" s="3"/>
      <c r="D421" s="8"/>
      <c r="E421" s="8"/>
      <c r="F421" s="8"/>
      <c r="G421" s="8"/>
      <c r="I421" s="203"/>
      <c r="J421" s="204"/>
      <c r="K421" s="204"/>
    </row>
    <row r="422">
      <c r="B422" s="3"/>
      <c r="C422" s="3"/>
      <c r="D422" s="8"/>
      <c r="E422" s="8"/>
      <c r="F422" s="8"/>
      <c r="G422" s="8"/>
      <c r="I422" s="203"/>
      <c r="J422" s="204"/>
      <c r="K422" s="204"/>
    </row>
    <row r="423">
      <c r="B423" s="3"/>
      <c r="C423" s="3"/>
      <c r="D423" s="8"/>
      <c r="E423" s="8"/>
      <c r="F423" s="8"/>
      <c r="G423" s="8"/>
      <c r="I423" s="203"/>
      <c r="J423" s="204"/>
      <c r="K423" s="204"/>
    </row>
    <row r="424">
      <c r="B424" s="3"/>
      <c r="C424" s="3"/>
      <c r="D424" s="8"/>
      <c r="E424" s="8"/>
      <c r="F424" s="8"/>
      <c r="G424" s="8"/>
      <c r="I424" s="203"/>
      <c r="J424" s="204"/>
      <c r="K424" s="204"/>
    </row>
    <row r="425">
      <c r="B425" s="3"/>
      <c r="C425" s="3"/>
      <c r="D425" s="8"/>
      <c r="E425" s="8"/>
      <c r="F425" s="8"/>
      <c r="G425" s="8"/>
      <c r="I425" s="203"/>
      <c r="J425" s="204"/>
      <c r="K425" s="204"/>
    </row>
    <row r="426">
      <c r="B426" s="3"/>
      <c r="C426" s="3"/>
      <c r="D426" s="8"/>
      <c r="E426" s="8"/>
      <c r="F426" s="8"/>
      <c r="G426" s="8"/>
      <c r="I426" s="203"/>
      <c r="J426" s="204"/>
      <c r="K426" s="204"/>
    </row>
    <row r="427">
      <c r="B427" s="3"/>
      <c r="C427" s="3"/>
      <c r="D427" s="8"/>
      <c r="E427" s="8"/>
      <c r="F427" s="8"/>
      <c r="G427" s="8"/>
      <c r="I427" s="203"/>
      <c r="J427" s="204"/>
      <c r="K427" s="204"/>
    </row>
    <row r="428">
      <c r="B428" s="3"/>
      <c r="C428" s="3"/>
      <c r="D428" s="8"/>
      <c r="E428" s="8"/>
      <c r="F428" s="8"/>
      <c r="G428" s="8"/>
      <c r="I428" s="203"/>
      <c r="J428" s="204"/>
      <c r="K428" s="204"/>
    </row>
    <row r="429">
      <c r="B429" s="3"/>
      <c r="C429" s="3"/>
      <c r="D429" s="8"/>
      <c r="E429" s="8"/>
      <c r="F429" s="8"/>
      <c r="G429" s="8"/>
      <c r="I429" s="203"/>
      <c r="J429" s="204"/>
      <c r="K429" s="204"/>
    </row>
    <row r="430">
      <c r="B430" s="3"/>
      <c r="C430" s="3"/>
      <c r="D430" s="8"/>
      <c r="E430" s="8"/>
      <c r="F430" s="8"/>
      <c r="G430" s="8"/>
      <c r="I430" s="203"/>
      <c r="J430" s="204"/>
      <c r="K430" s="204"/>
    </row>
    <row r="431">
      <c r="B431" s="3"/>
      <c r="C431" s="3"/>
      <c r="D431" s="8"/>
      <c r="E431" s="8"/>
      <c r="F431" s="8"/>
      <c r="G431" s="8"/>
      <c r="I431" s="203"/>
      <c r="J431" s="204"/>
      <c r="K431" s="204"/>
    </row>
    <row r="432">
      <c r="B432" s="3"/>
      <c r="C432" s="3"/>
      <c r="D432" s="8"/>
      <c r="E432" s="8"/>
      <c r="F432" s="8"/>
      <c r="G432" s="8"/>
      <c r="I432" s="203"/>
      <c r="J432" s="204"/>
      <c r="K432" s="204"/>
    </row>
    <row r="433">
      <c r="B433" s="3"/>
      <c r="C433" s="3"/>
      <c r="D433" s="8"/>
      <c r="E433" s="8"/>
      <c r="F433" s="8"/>
      <c r="G433" s="8"/>
      <c r="I433" s="203"/>
      <c r="J433" s="204"/>
      <c r="K433" s="204"/>
    </row>
    <row r="434">
      <c r="B434" s="3"/>
      <c r="C434" s="3"/>
      <c r="D434" s="8"/>
      <c r="E434" s="8"/>
      <c r="F434" s="8"/>
      <c r="G434" s="8"/>
      <c r="I434" s="203"/>
      <c r="J434" s="204"/>
      <c r="K434" s="204"/>
    </row>
    <row r="435">
      <c r="B435" s="3"/>
      <c r="C435" s="3"/>
      <c r="D435" s="8"/>
      <c r="E435" s="8"/>
      <c r="F435" s="8"/>
      <c r="G435" s="8"/>
      <c r="I435" s="203"/>
      <c r="J435" s="204"/>
      <c r="K435" s="204"/>
    </row>
    <row r="436">
      <c r="B436" s="3"/>
      <c r="C436" s="3"/>
      <c r="D436" s="8"/>
      <c r="E436" s="8"/>
      <c r="F436" s="8"/>
      <c r="G436" s="8"/>
      <c r="I436" s="203"/>
      <c r="J436" s="204"/>
      <c r="K436" s="204"/>
    </row>
    <row r="437">
      <c r="B437" s="3"/>
      <c r="C437" s="3"/>
      <c r="D437" s="8"/>
      <c r="E437" s="8"/>
      <c r="F437" s="8"/>
      <c r="G437" s="8"/>
      <c r="I437" s="203"/>
      <c r="J437" s="204"/>
      <c r="K437" s="204"/>
    </row>
    <row r="438">
      <c r="B438" s="3"/>
      <c r="C438" s="3"/>
      <c r="D438" s="8"/>
      <c r="E438" s="8"/>
      <c r="F438" s="8"/>
      <c r="G438" s="8"/>
      <c r="I438" s="203"/>
      <c r="J438" s="204"/>
      <c r="K438" s="204"/>
    </row>
    <row r="439">
      <c r="B439" s="3"/>
      <c r="C439" s="3"/>
      <c r="D439" s="8"/>
      <c r="E439" s="8"/>
      <c r="F439" s="8"/>
      <c r="G439" s="8"/>
      <c r="I439" s="203"/>
      <c r="J439" s="204"/>
      <c r="K439" s="204"/>
    </row>
    <row r="440">
      <c r="B440" s="3"/>
      <c r="C440" s="3"/>
      <c r="D440" s="8"/>
      <c r="E440" s="8"/>
      <c r="F440" s="8"/>
      <c r="G440" s="8"/>
      <c r="I440" s="203"/>
      <c r="J440" s="204"/>
      <c r="K440" s="204"/>
    </row>
    <row r="441">
      <c r="B441" s="3"/>
      <c r="C441" s="3"/>
      <c r="D441" s="8"/>
      <c r="E441" s="8"/>
      <c r="F441" s="8"/>
      <c r="G441" s="8"/>
      <c r="I441" s="203"/>
      <c r="J441" s="204"/>
      <c r="K441" s="204"/>
    </row>
    <row r="442">
      <c r="B442" s="3"/>
      <c r="C442" s="3"/>
      <c r="D442" s="8"/>
      <c r="E442" s="8"/>
      <c r="F442" s="8"/>
      <c r="G442" s="8"/>
      <c r="I442" s="203"/>
      <c r="J442" s="204"/>
      <c r="K442" s="204"/>
    </row>
    <row r="443">
      <c r="B443" s="3"/>
      <c r="C443" s="3"/>
      <c r="D443" s="8"/>
      <c r="E443" s="8"/>
      <c r="F443" s="8"/>
      <c r="G443" s="8"/>
      <c r="I443" s="203"/>
      <c r="J443" s="204"/>
      <c r="K443" s="204"/>
    </row>
    <row r="444">
      <c r="B444" s="3"/>
      <c r="C444" s="3"/>
      <c r="D444" s="8"/>
      <c r="E444" s="8"/>
      <c r="F444" s="8"/>
      <c r="G444" s="8"/>
      <c r="I444" s="203"/>
      <c r="J444" s="204"/>
      <c r="K444" s="204"/>
    </row>
    <row r="445">
      <c r="B445" s="3"/>
      <c r="C445" s="3"/>
      <c r="D445" s="8"/>
      <c r="E445" s="8"/>
      <c r="F445" s="8"/>
      <c r="G445" s="8"/>
      <c r="I445" s="203"/>
      <c r="J445" s="204"/>
      <c r="K445" s="204"/>
    </row>
    <row r="446">
      <c r="B446" s="3"/>
      <c r="C446" s="3"/>
      <c r="D446" s="8"/>
      <c r="E446" s="8"/>
      <c r="F446" s="8"/>
      <c r="G446" s="8"/>
      <c r="I446" s="203"/>
      <c r="J446" s="204"/>
      <c r="K446" s="204"/>
    </row>
    <row r="447">
      <c r="B447" s="3"/>
      <c r="C447" s="3"/>
      <c r="D447" s="8"/>
      <c r="E447" s="8"/>
      <c r="F447" s="8"/>
      <c r="G447" s="8"/>
      <c r="I447" s="203"/>
      <c r="J447" s="204"/>
      <c r="K447" s="204"/>
    </row>
    <row r="448">
      <c r="B448" s="3"/>
      <c r="C448" s="3"/>
      <c r="D448" s="8"/>
      <c r="E448" s="8"/>
      <c r="F448" s="8"/>
      <c r="G448" s="8"/>
      <c r="I448" s="203"/>
      <c r="J448" s="204"/>
      <c r="K448" s="204"/>
    </row>
    <row r="449">
      <c r="B449" s="3"/>
      <c r="C449" s="3"/>
      <c r="D449" s="8"/>
      <c r="E449" s="8"/>
      <c r="F449" s="8"/>
      <c r="G449" s="8"/>
      <c r="I449" s="203"/>
      <c r="J449" s="204"/>
      <c r="K449" s="204"/>
    </row>
    <row r="450">
      <c r="B450" s="3"/>
      <c r="C450" s="3"/>
      <c r="D450" s="8"/>
      <c r="E450" s="8"/>
      <c r="F450" s="8"/>
      <c r="G450" s="8"/>
      <c r="I450" s="203"/>
      <c r="J450" s="204"/>
      <c r="K450" s="204"/>
    </row>
    <row r="451">
      <c r="B451" s="3"/>
      <c r="C451" s="3"/>
      <c r="D451" s="8"/>
      <c r="E451" s="8"/>
      <c r="F451" s="8"/>
      <c r="G451" s="8"/>
      <c r="I451" s="203"/>
      <c r="J451" s="204"/>
      <c r="K451" s="204"/>
    </row>
    <row r="452">
      <c r="B452" s="3"/>
      <c r="C452" s="3"/>
      <c r="D452" s="8"/>
      <c r="E452" s="8"/>
      <c r="F452" s="8"/>
      <c r="G452" s="8"/>
      <c r="I452" s="203"/>
      <c r="J452" s="204"/>
      <c r="K452" s="204"/>
    </row>
    <row r="453">
      <c r="B453" s="3"/>
      <c r="C453" s="3"/>
      <c r="D453" s="8"/>
      <c r="E453" s="8"/>
      <c r="F453" s="8"/>
      <c r="G453" s="8"/>
      <c r="I453" s="203"/>
      <c r="J453" s="204"/>
      <c r="K453" s="204"/>
    </row>
    <row r="454">
      <c r="B454" s="3"/>
      <c r="C454" s="3"/>
      <c r="D454" s="8"/>
      <c r="E454" s="8"/>
      <c r="F454" s="8"/>
      <c r="G454" s="8"/>
      <c r="I454" s="203"/>
      <c r="J454" s="204"/>
      <c r="K454" s="204"/>
    </row>
    <row r="455">
      <c r="B455" s="3"/>
      <c r="C455" s="3"/>
      <c r="D455" s="8"/>
      <c r="E455" s="8"/>
      <c r="F455" s="8"/>
      <c r="G455" s="8"/>
      <c r="I455" s="203"/>
      <c r="J455" s="204"/>
      <c r="K455" s="204"/>
    </row>
    <row r="456">
      <c r="B456" s="3"/>
      <c r="C456" s="3"/>
      <c r="D456" s="8"/>
      <c r="E456" s="8"/>
      <c r="F456" s="8"/>
      <c r="G456" s="8"/>
      <c r="I456" s="203"/>
      <c r="J456" s="204"/>
      <c r="K456" s="204"/>
    </row>
    <row r="457">
      <c r="B457" s="3"/>
      <c r="C457" s="3"/>
      <c r="D457" s="8"/>
      <c r="E457" s="8"/>
      <c r="F457" s="8"/>
      <c r="G457" s="8"/>
      <c r="I457" s="203"/>
      <c r="J457" s="204"/>
      <c r="K457" s="204"/>
    </row>
    <row r="458">
      <c r="B458" s="3"/>
      <c r="C458" s="3"/>
      <c r="D458" s="8"/>
      <c r="E458" s="8"/>
      <c r="F458" s="8"/>
      <c r="G458" s="8"/>
      <c r="I458" s="203"/>
      <c r="J458" s="204"/>
      <c r="K458" s="204"/>
    </row>
    <row r="459">
      <c r="B459" s="3"/>
      <c r="C459" s="3"/>
      <c r="D459" s="8"/>
      <c r="E459" s="8"/>
      <c r="F459" s="8"/>
      <c r="G459" s="8"/>
      <c r="I459" s="203"/>
      <c r="J459" s="204"/>
      <c r="K459" s="204"/>
    </row>
    <row r="460">
      <c r="B460" s="3"/>
      <c r="C460" s="3"/>
      <c r="D460" s="8"/>
      <c r="E460" s="8"/>
      <c r="F460" s="8"/>
      <c r="G460" s="8"/>
      <c r="I460" s="203"/>
      <c r="J460" s="204"/>
      <c r="K460" s="204"/>
    </row>
    <row r="461">
      <c r="B461" s="3"/>
      <c r="C461" s="3"/>
      <c r="D461" s="8"/>
      <c r="E461" s="8"/>
      <c r="F461" s="8"/>
      <c r="G461" s="8"/>
      <c r="I461" s="203"/>
      <c r="J461" s="204"/>
      <c r="K461" s="204"/>
    </row>
    <row r="462">
      <c r="B462" s="3"/>
      <c r="C462" s="3"/>
      <c r="D462" s="8"/>
      <c r="E462" s="8"/>
      <c r="F462" s="8"/>
      <c r="G462" s="8"/>
      <c r="I462" s="203"/>
      <c r="J462" s="204"/>
      <c r="K462" s="204"/>
    </row>
    <row r="463">
      <c r="B463" s="3"/>
      <c r="C463" s="3"/>
      <c r="D463" s="8"/>
      <c r="E463" s="8"/>
      <c r="F463" s="8"/>
      <c r="G463" s="8"/>
      <c r="I463" s="203"/>
      <c r="J463" s="204"/>
      <c r="K463" s="204"/>
    </row>
    <row r="464">
      <c r="B464" s="3"/>
      <c r="C464" s="3"/>
      <c r="D464" s="8"/>
      <c r="E464" s="8"/>
      <c r="F464" s="8"/>
      <c r="G464" s="8"/>
      <c r="I464" s="203"/>
      <c r="J464" s="204"/>
      <c r="K464" s="204"/>
    </row>
    <row r="465">
      <c r="B465" s="3"/>
      <c r="C465" s="3"/>
      <c r="D465" s="8"/>
      <c r="E465" s="8"/>
      <c r="F465" s="8"/>
      <c r="G465" s="8"/>
      <c r="I465" s="203"/>
      <c r="J465" s="204"/>
      <c r="K465" s="204"/>
    </row>
    <row r="466">
      <c r="B466" s="3"/>
      <c r="C466" s="3"/>
      <c r="D466" s="8"/>
      <c r="E466" s="8"/>
      <c r="F466" s="8"/>
      <c r="G466" s="8"/>
      <c r="I466" s="203"/>
      <c r="J466" s="204"/>
      <c r="K466" s="204"/>
    </row>
    <row r="467">
      <c r="B467" s="3"/>
      <c r="C467" s="3"/>
      <c r="D467" s="8"/>
      <c r="E467" s="8"/>
      <c r="F467" s="8"/>
      <c r="G467" s="8"/>
      <c r="I467" s="203"/>
      <c r="J467" s="204"/>
      <c r="K467" s="204"/>
    </row>
    <row r="468">
      <c r="B468" s="3"/>
      <c r="C468" s="3"/>
      <c r="D468" s="8"/>
      <c r="E468" s="8"/>
      <c r="F468" s="8"/>
      <c r="G468" s="8"/>
      <c r="I468" s="203"/>
      <c r="J468" s="204"/>
      <c r="K468" s="204"/>
    </row>
    <row r="469">
      <c r="B469" s="3"/>
      <c r="C469" s="3"/>
      <c r="D469" s="8"/>
      <c r="E469" s="8"/>
      <c r="F469" s="8"/>
      <c r="G469" s="8"/>
      <c r="I469" s="203"/>
      <c r="J469" s="204"/>
      <c r="K469" s="204"/>
    </row>
    <row r="470">
      <c r="B470" s="3"/>
      <c r="C470" s="3"/>
      <c r="D470" s="8"/>
      <c r="E470" s="8"/>
      <c r="F470" s="8"/>
      <c r="G470" s="8"/>
      <c r="I470" s="203"/>
      <c r="J470" s="204"/>
      <c r="K470" s="204"/>
    </row>
    <row r="471">
      <c r="B471" s="3"/>
      <c r="C471" s="3"/>
      <c r="D471" s="8"/>
      <c r="E471" s="8"/>
      <c r="F471" s="8"/>
      <c r="G471" s="8"/>
      <c r="I471" s="203"/>
      <c r="J471" s="204"/>
      <c r="K471" s="204"/>
    </row>
    <row r="472">
      <c r="B472" s="3"/>
      <c r="C472" s="3"/>
      <c r="D472" s="8"/>
      <c r="E472" s="8"/>
      <c r="F472" s="8"/>
      <c r="G472" s="8"/>
      <c r="I472" s="203"/>
      <c r="J472" s="204"/>
      <c r="K472" s="204"/>
    </row>
    <row r="473">
      <c r="B473" s="3"/>
      <c r="C473" s="3"/>
      <c r="D473" s="8"/>
      <c r="E473" s="8"/>
      <c r="F473" s="8"/>
      <c r="G473" s="8"/>
      <c r="I473" s="203"/>
      <c r="J473" s="204"/>
      <c r="K473" s="204"/>
    </row>
    <row r="474">
      <c r="B474" s="3"/>
      <c r="C474" s="3"/>
      <c r="D474" s="8"/>
      <c r="E474" s="8"/>
      <c r="F474" s="8"/>
      <c r="G474" s="8"/>
      <c r="I474" s="203"/>
      <c r="J474" s="204"/>
      <c r="K474" s="204"/>
    </row>
    <row r="475">
      <c r="B475" s="3"/>
      <c r="C475" s="3"/>
      <c r="D475" s="8"/>
      <c r="E475" s="8"/>
      <c r="F475" s="8"/>
      <c r="G475" s="8"/>
      <c r="I475" s="203"/>
      <c r="J475" s="204"/>
      <c r="K475" s="204"/>
    </row>
    <row r="476">
      <c r="B476" s="3"/>
      <c r="C476" s="3"/>
      <c r="D476" s="8"/>
      <c r="E476" s="8"/>
      <c r="F476" s="8"/>
      <c r="G476" s="8"/>
      <c r="I476" s="203"/>
      <c r="J476" s="204"/>
      <c r="K476" s="204"/>
    </row>
    <row r="477">
      <c r="B477" s="3"/>
      <c r="C477" s="3"/>
      <c r="D477" s="8"/>
      <c r="E477" s="8"/>
      <c r="F477" s="8"/>
      <c r="G477" s="8"/>
      <c r="I477" s="203"/>
      <c r="J477" s="204"/>
      <c r="K477" s="204"/>
    </row>
    <row r="478">
      <c r="B478" s="3"/>
      <c r="C478" s="3"/>
      <c r="D478" s="8"/>
      <c r="E478" s="8"/>
      <c r="F478" s="8"/>
      <c r="G478" s="8"/>
      <c r="I478" s="203"/>
      <c r="J478" s="204"/>
      <c r="K478" s="204"/>
    </row>
    <row r="479">
      <c r="B479" s="3"/>
      <c r="C479" s="3"/>
      <c r="D479" s="8"/>
      <c r="E479" s="8"/>
      <c r="F479" s="8"/>
      <c r="G479" s="8"/>
      <c r="I479" s="203"/>
      <c r="J479" s="204"/>
      <c r="K479" s="204"/>
    </row>
    <row r="480">
      <c r="B480" s="3"/>
      <c r="C480" s="3"/>
      <c r="D480" s="8"/>
      <c r="E480" s="8"/>
      <c r="F480" s="8"/>
      <c r="G480" s="8"/>
      <c r="I480" s="203"/>
      <c r="J480" s="204"/>
      <c r="K480" s="204"/>
    </row>
    <row r="481">
      <c r="B481" s="3"/>
      <c r="C481" s="3"/>
      <c r="D481" s="8"/>
      <c r="E481" s="8"/>
      <c r="F481" s="8"/>
      <c r="G481" s="8"/>
      <c r="I481" s="203"/>
      <c r="J481" s="204"/>
      <c r="K481" s="204"/>
    </row>
    <row r="482">
      <c r="B482" s="3"/>
      <c r="C482" s="3"/>
      <c r="D482" s="8"/>
      <c r="E482" s="8"/>
      <c r="F482" s="8"/>
      <c r="G482" s="8"/>
      <c r="I482" s="203"/>
      <c r="J482" s="204"/>
      <c r="K482" s="204"/>
    </row>
    <row r="483">
      <c r="B483" s="3"/>
      <c r="C483" s="3"/>
      <c r="D483" s="8"/>
      <c r="E483" s="8"/>
      <c r="F483" s="8"/>
      <c r="G483" s="8"/>
      <c r="I483" s="203"/>
      <c r="J483" s="204"/>
      <c r="K483" s="204"/>
    </row>
    <row r="484">
      <c r="B484" s="3"/>
      <c r="C484" s="3"/>
      <c r="D484" s="8"/>
      <c r="E484" s="8"/>
      <c r="F484" s="8"/>
      <c r="G484" s="8"/>
      <c r="I484" s="203"/>
      <c r="J484" s="204"/>
      <c r="K484" s="204"/>
    </row>
    <row r="485">
      <c r="B485" s="3"/>
      <c r="C485" s="3"/>
      <c r="D485" s="8"/>
      <c r="E485" s="8"/>
      <c r="F485" s="8"/>
      <c r="G485" s="8"/>
      <c r="I485" s="203"/>
      <c r="J485" s="204"/>
      <c r="K485" s="204"/>
    </row>
    <row r="486">
      <c r="B486" s="3"/>
      <c r="C486" s="3"/>
      <c r="D486" s="8"/>
      <c r="E486" s="8"/>
      <c r="F486" s="8"/>
      <c r="G486" s="8"/>
      <c r="I486" s="203"/>
      <c r="J486" s="204"/>
      <c r="K486" s="204"/>
    </row>
    <row r="487">
      <c r="B487" s="3"/>
      <c r="C487" s="3"/>
      <c r="D487" s="8"/>
      <c r="E487" s="8"/>
      <c r="F487" s="8"/>
      <c r="G487" s="8"/>
      <c r="I487" s="203"/>
      <c r="J487" s="204"/>
      <c r="K487" s="204"/>
    </row>
    <row r="488">
      <c r="B488" s="3"/>
      <c r="C488" s="3"/>
      <c r="D488" s="8"/>
      <c r="E488" s="8"/>
      <c r="F488" s="8"/>
      <c r="G488" s="8"/>
      <c r="I488" s="203"/>
      <c r="J488" s="204"/>
      <c r="K488" s="204"/>
    </row>
    <row r="489">
      <c r="B489" s="3"/>
      <c r="C489" s="3"/>
      <c r="D489" s="8"/>
      <c r="E489" s="8"/>
      <c r="F489" s="8"/>
      <c r="G489" s="8"/>
      <c r="I489" s="203"/>
      <c r="J489" s="204"/>
      <c r="K489" s="204"/>
    </row>
    <row r="490">
      <c r="B490" s="3"/>
      <c r="C490" s="3"/>
      <c r="D490" s="8"/>
      <c r="E490" s="8"/>
      <c r="F490" s="8"/>
      <c r="G490" s="8"/>
      <c r="I490" s="203"/>
      <c r="J490" s="204"/>
      <c r="K490" s="204"/>
    </row>
    <row r="491">
      <c r="B491" s="3"/>
      <c r="C491" s="3"/>
      <c r="D491" s="8"/>
      <c r="E491" s="8"/>
      <c r="F491" s="8"/>
      <c r="G491" s="8"/>
      <c r="I491" s="203"/>
      <c r="J491" s="204"/>
      <c r="K491" s="204"/>
    </row>
    <row r="492">
      <c r="B492" s="3"/>
      <c r="C492" s="3"/>
      <c r="D492" s="8"/>
      <c r="E492" s="8"/>
      <c r="F492" s="8"/>
      <c r="G492" s="8"/>
      <c r="I492" s="203"/>
      <c r="J492" s="204"/>
      <c r="K492" s="204"/>
    </row>
    <row r="493">
      <c r="B493" s="3"/>
      <c r="C493" s="3"/>
      <c r="D493" s="8"/>
      <c r="E493" s="8"/>
      <c r="F493" s="8"/>
      <c r="G493" s="8"/>
      <c r="I493" s="203"/>
      <c r="J493" s="204"/>
      <c r="K493" s="204"/>
    </row>
    <row r="494">
      <c r="B494" s="3"/>
      <c r="C494" s="3"/>
      <c r="D494" s="8"/>
      <c r="E494" s="8"/>
      <c r="F494" s="8"/>
      <c r="G494" s="8"/>
      <c r="I494" s="203"/>
      <c r="J494" s="204"/>
      <c r="K494" s="204"/>
    </row>
    <row r="495">
      <c r="B495" s="3"/>
      <c r="C495" s="3"/>
      <c r="D495" s="8"/>
      <c r="E495" s="8"/>
      <c r="F495" s="8"/>
      <c r="G495" s="8"/>
      <c r="I495" s="203"/>
      <c r="J495" s="204"/>
      <c r="K495" s="204"/>
    </row>
    <row r="496">
      <c r="B496" s="3"/>
      <c r="C496" s="3"/>
      <c r="D496" s="8"/>
      <c r="E496" s="8"/>
      <c r="F496" s="8"/>
      <c r="G496" s="8"/>
      <c r="I496" s="203"/>
      <c r="J496" s="204"/>
      <c r="K496" s="204"/>
    </row>
    <row r="497">
      <c r="B497" s="3"/>
      <c r="C497" s="3"/>
      <c r="D497" s="8"/>
      <c r="E497" s="8"/>
      <c r="F497" s="8"/>
      <c r="G497" s="8"/>
      <c r="I497" s="203"/>
      <c r="J497" s="204"/>
      <c r="K497" s="204"/>
    </row>
    <row r="498">
      <c r="B498" s="3"/>
      <c r="C498" s="3"/>
      <c r="D498" s="8"/>
      <c r="E498" s="8"/>
      <c r="F498" s="8"/>
      <c r="G498" s="8"/>
      <c r="I498" s="203"/>
      <c r="J498" s="204"/>
      <c r="K498" s="204"/>
    </row>
    <row r="499">
      <c r="B499" s="3"/>
      <c r="C499" s="3"/>
      <c r="D499" s="8"/>
      <c r="E499" s="8"/>
      <c r="F499" s="8"/>
      <c r="G499" s="8"/>
      <c r="I499" s="203"/>
      <c r="J499" s="204"/>
      <c r="K499" s="204"/>
    </row>
    <row r="500">
      <c r="B500" s="3"/>
      <c r="C500" s="3"/>
      <c r="D500" s="8"/>
      <c r="E500" s="8"/>
      <c r="F500" s="8"/>
      <c r="G500" s="8"/>
      <c r="I500" s="203"/>
      <c r="J500" s="204"/>
      <c r="K500" s="204"/>
    </row>
    <row r="501">
      <c r="B501" s="3"/>
      <c r="C501" s="3"/>
      <c r="D501" s="8"/>
      <c r="E501" s="8"/>
      <c r="F501" s="8"/>
      <c r="G501" s="8"/>
      <c r="I501" s="203"/>
      <c r="J501" s="204"/>
      <c r="K501" s="204"/>
    </row>
    <row r="502">
      <c r="B502" s="3"/>
      <c r="C502" s="3"/>
      <c r="D502" s="8"/>
      <c r="E502" s="8"/>
      <c r="F502" s="8"/>
      <c r="G502" s="8"/>
      <c r="I502" s="203"/>
      <c r="J502" s="204"/>
      <c r="K502" s="204"/>
    </row>
    <row r="503">
      <c r="B503" s="3"/>
      <c r="C503" s="3"/>
      <c r="D503" s="8"/>
      <c r="E503" s="8"/>
      <c r="F503" s="8"/>
      <c r="G503" s="8"/>
      <c r="I503" s="203"/>
      <c r="J503" s="204"/>
      <c r="K503" s="204"/>
    </row>
    <row r="504">
      <c r="B504" s="3"/>
      <c r="C504" s="3"/>
      <c r="D504" s="8"/>
      <c r="E504" s="8"/>
      <c r="F504" s="8"/>
      <c r="G504" s="8"/>
      <c r="I504" s="203"/>
      <c r="J504" s="204"/>
      <c r="K504" s="204"/>
    </row>
    <row r="505">
      <c r="B505" s="3"/>
      <c r="C505" s="3"/>
      <c r="D505" s="8"/>
      <c r="E505" s="8"/>
      <c r="F505" s="8"/>
      <c r="G505" s="8"/>
      <c r="I505" s="203"/>
      <c r="J505" s="204"/>
      <c r="K505" s="204"/>
    </row>
    <row r="506">
      <c r="B506" s="3"/>
      <c r="C506" s="3"/>
      <c r="D506" s="8"/>
      <c r="E506" s="8"/>
      <c r="F506" s="8"/>
      <c r="G506" s="8"/>
      <c r="I506" s="203"/>
      <c r="J506" s="204"/>
      <c r="K506" s="204"/>
    </row>
    <row r="507">
      <c r="B507" s="3"/>
      <c r="C507" s="3"/>
      <c r="D507" s="8"/>
      <c r="E507" s="8"/>
      <c r="F507" s="8"/>
      <c r="G507" s="8"/>
      <c r="I507" s="203"/>
      <c r="J507" s="204"/>
      <c r="K507" s="204"/>
    </row>
    <row r="508">
      <c r="B508" s="3"/>
      <c r="C508" s="3"/>
      <c r="D508" s="8"/>
      <c r="E508" s="8"/>
      <c r="F508" s="8"/>
      <c r="G508" s="8"/>
      <c r="I508" s="203"/>
      <c r="J508" s="204"/>
      <c r="K508" s="204"/>
    </row>
    <row r="509">
      <c r="B509" s="3"/>
      <c r="C509" s="3"/>
      <c r="D509" s="8"/>
      <c r="E509" s="8"/>
      <c r="F509" s="8"/>
      <c r="G509" s="8"/>
      <c r="I509" s="203"/>
      <c r="J509" s="204"/>
      <c r="K509" s="204"/>
    </row>
    <row r="510">
      <c r="B510" s="3"/>
      <c r="C510" s="3"/>
      <c r="D510" s="8"/>
      <c r="E510" s="8"/>
      <c r="F510" s="8"/>
      <c r="G510" s="8"/>
      <c r="I510" s="203"/>
      <c r="J510" s="204"/>
      <c r="K510" s="204"/>
    </row>
    <row r="511">
      <c r="B511" s="3"/>
      <c r="C511" s="3"/>
      <c r="D511" s="8"/>
      <c r="E511" s="8"/>
      <c r="F511" s="8"/>
      <c r="G511" s="8"/>
      <c r="I511" s="203"/>
      <c r="J511" s="204"/>
      <c r="K511" s="204"/>
    </row>
    <row r="512">
      <c r="B512" s="3"/>
      <c r="C512" s="3"/>
      <c r="D512" s="8"/>
      <c r="E512" s="8"/>
      <c r="F512" s="8"/>
      <c r="G512" s="8"/>
      <c r="I512" s="203"/>
      <c r="J512" s="204"/>
      <c r="K512" s="204"/>
    </row>
    <row r="513">
      <c r="B513" s="3"/>
      <c r="C513" s="3"/>
      <c r="D513" s="8"/>
      <c r="E513" s="8"/>
      <c r="F513" s="8"/>
      <c r="G513" s="8"/>
      <c r="I513" s="203"/>
      <c r="J513" s="204"/>
      <c r="K513" s="204"/>
    </row>
    <row r="514">
      <c r="B514" s="3"/>
      <c r="C514" s="3"/>
      <c r="D514" s="8"/>
      <c r="E514" s="8"/>
      <c r="F514" s="8"/>
      <c r="G514" s="8"/>
      <c r="I514" s="203"/>
      <c r="J514" s="204"/>
      <c r="K514" s="204"/>
    </row>
    <row r="515">
      <c r="B515" s="3"/>
      <c r="C515" s="3"/>
      <c r="D515" s="8"/>
      <c r="E515" s="8"/>
      <c r="F515" s="8"/>
      <c r="G515" s="8"/>
      <c r="I515" s="203"/>
      <c r="J515" s="204"/>
      <c r="K515" s="204"/>
    </row>
    <row r="516">
      <c r="B516" s="3"/>
      <c r="C516" s="3"/>
      <c r="D516" s="8"/>
      <c r="E516" s="8"/>
      <c r="F516" s="8"/>
      <c r="G516" s="8"/>
      <c r="I516" s="203"/>
      <c r="J516" s="204"/>
      <c r="K516" s="204"/>
    </row>
    <row r="517">
      <c r="B517" s="3"/>
      <c r="C517" s="3"/>
      <c r="D517" s="8"/>
      <c r="E517" s="8"/>
      <c r="F517" s="8"/>
      <c r="G517" s="8"/>
      <c r="I517" s="203"/>
      <c r="J517" s="204"/>
      <c r="K517" s="204"/>
    </row>
    <row r="518">
      <c r="B518" s="3"/>
      <c r="C518" s="3"/>
      <c r="D518" s="8"/>
      <c r="E518" s="8"/>
      <c r="F518" s="8"/>
      <c r="G518" s="8"/>
      <c r="I518" s="203"/>
      <c r="J518" s="204"/>
      <c r="K518" s="204"/>
    </row>
    <row r="519">
      <c r="B519" s="3"/>
      <c r="C519" s="3"/>
      <c r="D519" s="8"/>
      <c r="E519" s="8"/>
      <c r="F519" s="8"/>
      <c r="G519" s="8"/>
      <c r="I519" s="203"/>
      <c r="J519" s="204"/>
      <c r="K519" s="204"/>
    </row>
    <row r="520">
      <c r="B520" s="3"/>
      <c r="C520" s="3"/>
      <c r="D520" s="8"/>
      <c r="E520" s="8"/>
      <c r="F520" s="8"/>
      <c r="G520" s="8"/>
      <c r="I520" s="203"/>
      <c r="J520" s="204"/>
      <c r="K520" s="204"/>
    </row>
    <row r="521">
      <c r="B521" s="3"/>
      <c r="C521" s="3"/>
      <c r="D521" s="8"/>
      <c r="E521" s="8"/>
      <c r="F521" s="8"/>
      <c r="G521" s="8"/>
      <c r="I521" s="203"/>
      <c r="J521" s="204"/>
      <c r="K521" s="204"/>
    </row>
    <row r="522">
      <c r="B522" s="3"/>
      <c r="C522" s="3"/>
      <c r="D522" s="8"/>
      <c r="E522" s="8"/>
      <c r="F522" s="8"/>
      <c r="G522" s="8"/>
      <c r="I522" s="203"/>
      <c r="J522" s="204"/>
      <c r="K522" s="204"/>
    </row>
    <row r="523">
      <c r="B523" s="3"/>
      <c r="C523" s="3"/>
      <c r="D523" s="8"/>
      <c r="E523" s="8"/>
      <c r="F523" s="8"/>
      <c r="G523" s="8"/>
      <c r="I523" s="203"/>
      <c r="J523" s="204"/>
      <c r="K523" s="204"/>
    </row>
    <row r="524">
      <c r="B524" s="3"/>
      <c r="C524" s="3"/>
      <c r="D524" s="8"/>
      <c r="E524" s="8"/>
      <c r="F524" s="8"/>
      <c r="G524" s="8"/>
      <c r="I524" s="203"/>
      <c r="J524" s="204"/>
      <c r="K524" s="204"/>
    </row>
    <row r="525">
      <c r="B525" s="3"/>
      <c r="C525" s="3"/>
      <c r="D525" s="8"/>
      <c r="E525" s="8"/>
      <c r="F525" s="8"/>
      <c r="G525" s="8"/>
      <c r="I525" s="203"/>
      <c r="J525" s="204"/>
      <c r="K525" s="204"/>
    </row>
    <row r="526">
      <c r="B526" s="3"/>
      <c r="C526" s="3"/>
      <c r="D526" s="8"/>
      <c r="E526" s="8"/>
      <c r="F526" s="8"/>
      <c r="G526" s="8"/>
      <c r="I526" s="203"/>
      <c r="J526" s="204"/>
      <c r="K526" s="204"/>
    </row>
    <row r="527">
      <c r="B527" s="3"/>
      <c r="C527" s="3"/>
      <c r="D527" s="8"/>
      <c r="E527" s="8"/>
      <c r="F527" s="8"/>
      <c r="G527" s="8"/>
      <c r="I527" s="203"/>
      <c r="J527" s="204"/>
      <c r="K527" s="204"/>
    </row>
    <row r="528">
      <c r="B528" s="3"/>
      <c r="C528" s="3"/>
      <c r="D528" s="8"/>
      <c r="E528" s="8"/>
      <c r="F528" s="8"/>
      <c r="G528" s="8"/>
      <c r="I528" s="203"/>
      <c r="J528" s="204"/>
      <c r="K528" s="204"/>
    </row>
    <row r="529">
      <c r="B529" s="3"/>
      <c r="C529" s="3"/>
      <c r="D529" s="8"/>
      <c r="E529" s="8"/>
      <c r="F529" s="8"/>
      <c r="G529" s="8"/>
      <c r="I529" s="203"/>
      <c r="J529" s="204"/>
      <c r="K529" s="204"/>
    </row>
    <row r="530">
      <c r="B530" s="3"/>
      <c r="C530" s="3"/>
      <c r="D530" s="8"/>
      <c r="E530" s="8"/>
      <c r="F530" s="8"/>
      <c r="G530" s="8"/>
      <c r="I530" s="203"/>
      <c r="J530" s="204"/>
      <c r="K530" s="204"/>
    </row>
    <row r="531">
      <c r="B531" s="3"/>
      <c r="C531" s="3"/>
      <c r="D531" s="8"/>
      <c r="E531" s="8"/>
      <c r="F531" s="8"/>
      <c r="G531" s="8"/>
      <c r="I531" s="203"/>
      <c r="J531" s="204"/>
      <c r="K531" s="204"/>
    </row>
    <row r="532">
      <c r="B532" s="3"/>
      <c r="C532" s="3"/>
      <c r="D532" s="8"/>
      <c r="E532" s="8"/>
      <c r="F532" s="8"/>
      <c r="G532" s="8"/>
      <c r="I532" s="203"/>
      <c r="J532" s="204"/>
      <c r="K532" s="204"/>
    </row>
    <row r="533">
      <c r="B533" s="3"/>
      <c r="C533" s="3"/>
      <c r="D533" s="8"/>
      <c r="E533" s="8"/>
      <c r="F533" s="8"/>
      <c r="G533" s="8"/>
      <c r="I533" s="203"/>
      <c r="J533" s="204"/>
      <c r="K533" s="204"/>
    </row>
    <row r="534">
      <c r="B534" s="3"/>
      <c r="C534" s="3"/>
      <c r="D534" s="8"/>
      <c r="E534" s="8"/>
      <c r="F534" s="8"/>
      <c r="G534" s="8"/>
      <c r="I534" s="203"/>
      <c r="J534" s="204"/>
      <c r="K534" s="204"/>
    </row>
    <row r="535">
      <c r="B535" s="3"/>
      <c r="C535" s="3"/>
      <c r="D535" s="8"/>
      <c r="E535" s="8"/>
      <c r="F535" s="8"/>
      <c r="G535" s="8"/>
      <c r="I535" s="203"/>
      <c r="J535" s="204"/>
      <c r="K535" s="204"/>
    </row>
    <row r="536">
      <c r="B536" s="3"/>
      <c r="C536" s="3"/>
      <c r="D536" s="8"/>
      <c r="E536" s="8"/>
      <c r="F536" s="8"/>
      <c r="G536" s="8"/>
      <c r="I536" s="203"/>
      <c r="J536" s="204"/>
      <c r="K536" s="204"/>
    </row>
    <row r="537">
      <c r="B537" s="3"/>
      <c r="C537" s="3"/>
      <c r="D537" s="8"/>
      <c r="E537" s="8"/>
      <c r="F537" s="8"/>
      <c r="G537" s="8"/>
      <c r="I537" s="203"/>
      <c r="J537" s="204"/>
      <c r="K537" s="204"/>
    </row>
    <row r="538">
      <c r="B538" s="3"/>
      <c r="C538" s="3"/>
      <c r="D538" s="8"/>
      <c r="E538" s="8"/>
      <c r="F538" s="8"/>
      <c r="G538" s="8"/>
      <c r="I538" s="203"/>
      <c r="J538" s="204"/>
      <c r="K538" s="204"/>
    </row>
    <row r="539">
      <c r="B539" s="3"/>
      <c r="C539" s="3"/>
      <c r="D539" s="8"/>
      <c r="E539" s="8"/>
      <c r="F539" s="8"/>
      <c r="G539" s="8"/>
      <c r="I539" s="203"/>
      <c r="J539" s="204"/>
      <c r="K539" s="204"/>
    </row>
    <row r="540">
      <c r="B540" s="3"/>
      <c r="C540" s="3"/>
      <c r="D540" s="8"/>
      <c r="E540" s="8"/>
      <c r="F540" s="8"/>
      <c r="G540" s="8"/>
      <c r="I540" s="203"/>
      <c r="J540" s="204"/>
      <c r="K540" s="204"/>
    </row>
    <row r="541">
      <c r="B541" s="3"/>
      <c r="C541" s="3"/>
      <c r="D541" s="8"/>
      <c r="E541" s="8"/>
      <c r="F541" s="8"/>
      <c r="G541" s="8"/>
      <c r="I541" s="203"/>
      <c r="J541" s="204"/>
      <c r="K541" s="204"/>
    </row>
    <row r="542">
      <c r="B542" s="3"/>
      <c r="C542" s="3"/>
      <c r="D542" s="8"/>
      <c r="E542" s="8"/>
      <c r="F542" s="8"/>
      <c r="G542" s="8"/>
      <c r="I542" s="203"/>
      <c r="J542" s="204"/>
      <c r="K542" s="204"/>
    </row>
    <row r="543">
      <c r="B543" s="3"/>
      <c r="C543" s="3"/>
      <c r="D543" s="8"/>
      <c r="E543" s="8"/>
      <c r="F543" s="8"/>
      <c r="G543" s="8"/>
      <c r="I543" s="203"/>
      <c r="J543" s="204"/>
      <c r="K543" s="204"/>
    </row>
    <row r="544">
      <c r="B544" s="3"/>
      <c r="C544" s="3"/>
      <c r="D544" s="8"/>
      <c r="E544" s="8"/>
      <c r="F544" s="8"/>
      <c r="G544" s="8"/>
      <c r="I544" s="203"/>
      <c r="J544" s="204"/>
      <c r="K544" s="204"/>
    </row>
    <row r="545">
      <c r="B545" s="3"/>
      <c r="C545" s="3"/>
      <c r="D545" s="8"/>
      <c r="E545" s="8"/>
      <c r="F545" s="8"/>
      <c r="G545" s="8"/>
      <c r="I545" s="203"/>
      <c r="J545" s="204"/>
      <c r="K545" s="204"/>
    </row>
    <row r="546">
      <c r="B546" s="3"/>
      <c r="C546" s="3"/>
      <c r="D546" s="8"/>
      <c r="E546" s="8"/>
      <c r="F546" s="8"/>
      <c r="G546" s="8"/>
      <c r="I546" s="203"/>
      <c r="J546" s="204"/>
      <c r="K546" s="204"/>
    </row>
    <row r="547">
      <c r="B547" s="3"/>
      <c r="C547" s="3"/>
      <c r="D547" s="8"/>
      <c r="E547" s="8"/>
      <c r="F547" s="8"/>
      <c r="G547" s="8"/>
      <c r="I547" s="203"/>
      <c r="J547" s="204"/>
      <c r="K547" s="204"/>
    </row>
    <row r="548">
      <c r="B548" s="3"/>
      <c r="C548" s="3"/>
      <c r="D548" s="8"/>
      <c r="E548" s="8"/>
      <c r="F548" s="8"/>
      <c r="G548" s="8"/>
      <c r="I548" s="203"/>
      <c r="J548" s="204"/>
      <c r="K548" s="204"/>
    </row>
    <row r="549">
      <c r="B549" s="3"/>
      <c r="C549" s="3"/>
      <c r="D549" s="8"/>
      <c r="E549" s="8"/>
      <c r="F549" s="8"/>
      <c r="G549" s="8"/>
      <c r="I549" s="203"/>
      <c r="J549" s="204"/>
      <c r="K549" s="204"/>
    </row>
    <row r="550">
      <c r="B550" s="3"/>
      <c r="C550" s="3"/>
      <c r="D550" s="8"/>
      <c r="E550" s="8"/>
      <c r="F550" s="8"/>
      <c r="G550" s="8"/>
      <c r="I550" s="203"/>
      <c r="J550" s="204"/>
      <c r="K550" s="204"/>
    </row>
    <row r="551">
      <c r="B551" s="3"/>
      <c r="C551" s="3"/>
      <c r="D551" s="8"/>
      <c r="E551" s="8"/>
      <c r="F551" s="8"/>
      <c r="G551" s="8"/>
      <c r="I551" s="203"/>
      <c r="J551" s="204"/>
      <c r="K551" s="204"/>
    </row>
    <row r="552">
      <c r="B552" s="3"/>
      <c r="C552" s="3"/>
      <c r="D552" s="8"/>
      <c r="E552" s="8"/>
      <c r="F552" s="8"/>
      <c r="G552" s="8"/>
      <c r="I552" s="203"/>
      <c r="J552" s="204"/>
      <c r="K552" s="204"/>
    </row>
    <row r="553">
      <c r="B553" s="3"/>
      <c r="C553" s="3"/>
      <c r="D553" s="8"/>
      <c r="E553" s="8"/>
      <c r="F553" s="8"/>
      <c r="G553" s="8"/>
      <c r="I553" s="203"/>
      <c r="J553" s="204"/>
      <c r="K553" s="204"/>
    </row>
    <row r="554">
      <c r="B554" s="3"/>
      <c r="C554" s="3"/>
      <c r="D554" s="8"/>
      <c r="E554" s="8"/>
      <c r="F554" s="8"/>
      <c r="G554" s="8"/>
      <c r="I554" s="203"/>
      <c r="J554" s="204"/>
      <c r="K554" s="204"/>
    </row>
    <row r="555">
      <c r="B555" s="3"/>
      <c r="C555" s="3"/>
      <c r="D555" s="8"/>
      <c r="E555" s="8"/>
      <c r="F555" s="8"/>
      <c r="G555" s="8"/>
      <c r="I555" s="203"/>
      <c r="J555" s="204"/>
      <c r="K555" s="204"/>
    </row>
    <row r="556">
      <c r="B556" s="3"/>
      <c r="C556" s="3"/>
      <c r="D556" s="8"/>
      <c r="E556" s="8"/>
      <c r="F556" s="8"/>
      <c r="G556" s="8"/>
      <c r="I556" s="203"/>
      <c r="J556" s="204"/>
      <c r="K556" s="204"/>
    </row>
    <row r="557">
      <c r="B557" s="3"/>
      <c r="C557" s="3"/>
      <c r="D557" s="8"/>
      <c r="E557" s="8"/>
      <c r="F557" s="8"/>
      <c r="G557" s="8"/>
      <c r="I557" s="203"/>
      <c r="J557" s="204"/>
      <c r="K557" s="204"/>
    </row>
    <row r="558">
      <c r="B558" s="3"/>
      <c r="C558" s="3"/>
      <c r="D558" s="8"/>
      <c r="E558" s="8"/>
      <c r="F558" s="8"/>
      <c r="G558" s="8"/>
      <c r="I558" s="203"/>
      <c r="J558" s="204"/>
      <c r="K558" s="204"/>
    </row>
    <row r="559">
      <c r="B559" s="3"/>
      <c r="C559" s="3"/>
      <c r="D559" s="8"/>
      <c r="E559" s="8"/>
      <c r="F559" s="8"/>
      <c r="G559" s="8"/>
      <c r="I559" s="203"/>
      <c r="J559" s="204"/>
      <c r="K559" s="204"/>
    </row>
    <row r="560">
      <c r="B560" s="3"/>
      <c r="C560" s="3"/>
      <c r="D560" s="8"/>
      <c r="E560" s="8"/>
      <c r="F560" s="8"/>
      <c r="G560" s="8"/>
      <c r="I560" s="203"/>
      <c r="J560" s="204"/>
      <c r="K560" s="204"/>
    </row>
    <row r="561">
      <c r="B561" s="3"/>
      <c r="C561" s="3"/>
      <c r="D561" s="8"/>
      <c r="E561" s="8"/>
      <c r="F561" s="8"/>
      <c r="G561" s="8"/>
      <c r="I561" s="203"/>
      <c r="J561" s="204"/>
      <c r="K561" s="204"/>
    </row>
    <row r="562">
      <c r="B562" s="3"/>
      <c r="C562" s="3"/>
      <c r="D562" s="8"/>
      <c r="E562" s="8"/>
      <c r="F562" s="8"/>
      <c r="G562" s="8"/>
      <c r="I562" s="203"/>
      <c r="J562" s="204"/>
      <c r="K562" s="204"/>
    </row>
    <row r="563">
      <c r="B563" s="3"/>
      <c r="C563" s="3"/>
      <c r="D563" s="8"/>
      <c r="E563" s="8"/>
      <c r="F563" s="8"/>
      <c r="G563" s="8"/>
      <c r="I563" s="203"/>
      <c r="J563" s="204"/>
      <c r="K563" s="204"/>
    </row>
    <row r="564">
      <c r="B564" s="3"/>
      <c r="C564" s="3"/>
      <c r="D564" s="8"/>
      <c r="E564" s="8"/>
      <c r="F564" s="8"/>
      <c r="G564" s="8"/>
      <c r="I564" s="203"/>
      <c r="J564" s="204"/>
      <c r="K564" s="204"/>
    </row>
    <row r="565">
      <c r="B565" s="3"/>
      <c r="C565" s="3"/>
      <c r="D565" s="8"/>
      <c r="E565" s="8"/>
      <c r="F565" s="8"/>
      <c r="G565" s="8"/>
      <c r="I565" s="203"/>
      <c r="J565" s="204"/>
      <c r="K565" s="204"/>
    </row>
    <row r="566">
      <c r="B566" s="3"/>
      <c r="C566" s="3"/>
      <c r="D566" s="8"/>
      <c r="E566" s="8"/>
      <c r="F566" s="8"/>
      <c r="G566" s="8"/>
      <c r="I566" s="203"/>
      <c r="J566" s="204"/>
      <c r="K566" s="204"/>
    </row>
    <row r="567">
      <c r="B567" s="3"/>
      <c r="C567" s="3"/>
      <c r="D567" s="8"/>
      <c r="E567" s="8"/>
      <c r="F567" s="8"/>
      <c r="G567" s="8"/>
      <c r="I567" s="203"/>
      <c r="J567" s="204"/>
      <c r="K567" s="204"/>
    </row>
    <row r="568">
      <c r="B568" s="3"/>
      <c r="C568" s="3"/>
      <c r="D568" s="8"/>
      <c r="E568" s="8"/>
      <c r="F568" s="8"/>
      <c r="G568" s="8"/>
      <c r="I568" s="203"/>
      <c r="J568" s="204"/>
      <c r="K568" s="204"/>
    </row>
    <row r="569">
      <c r="B569" s="3"/>
      <c r="C569" s="3"/>
      <c r="D569" s="8"/>
      <c r="E569" s="8"/>
      <c r="F569" s="8"/>
      <c r="G569" s="8"/>
      <c r="I569" s="203"/>
      <c r="J569" s="204"/>
      <c r="K569" s="204"/>
    </row>
    <row r="570">
      <c r="B570" s="3"/>
      <c r="C570" s="3"/>
      <c r="D570" s="8"/>
      <c r="E570" s="8"/>
      <c r="F570" s="8"/>
      <c r="G570" s="8"/>
      <c r="I570" s="203"/>
      <c r="J570" s="204"/>
      <c r="K570" s="204"/>
    </row>
    <row r="571">
      <c r="B571" s="3"/>
      <c r="C571" s="3"/>
      <c r="D571" s="8"/>
      <c r="E571" s="8"/>
      <c r="F571" s="8"/>
      <c r="G571" s="8"/>
      <c r="I571" s="203"/>
      <c r="J571" s="204"/>
      <c r="K571" s="204"/>
    </row>
    <row r="572">
      <c r="B572" s="3"/>
      <c r="C572" s="3"/>
      <c r="D572" s="8"/>
      <c r="E572" s="8"/>
      <c r="F572" s="8"/>
      <c r="G572" s="8"/>
      <c r="I572" s="203"/>
      <c r="J572" s="204"/>
      <c r="K572" s="204"/>
    </row>
    <row r="573">
      <c r="B573" s="3"/>
      <c r="C573" s="3"/>
      <c r="D573" s="8"/>
      <c r="E573" s="8"/>
      <c r="F573" s="8"/>
      <c r="G573" s="8"/>
      <c r="I573" s="203"/>
      <c r="J573" s="204"/>
      <c r="K573" s="204"/>
    </row>
    <row r="574">
      <c r="B574" s="3"/>
      <c r="C574" s="3"/>
      <c r="D574" s="8"/>
      <c r="E574" s="8"/>
      <c r="F574" s="8"/>
      <c r="G574" s="8"/>
      <c r="I574" s="203"/>
      <c r="J574" s="204"/>
      <c r="K574" s="204"/>
    </row>
    <row r="575">
      <c r="B575" s="3"/>
      <c r="C575" s="3"/>
      <c r="D575" s="8"/>
      <c r="E575" s="8"/>
      <c r="F575" s="8"/>
      <c r="G575" s="8"/>
      <c r="I575" s="203"/>
      <c r="J575" s="204"/>
      <c r="K575" s="204"/>
    </row>
    <row r="576">
      <c r="B576" s="3"/>
      <c r="C576" s="3"/>
      <c r="D576" s="8"/>
      <c r="E576" s="8"/>
      <c r="F576" s="8"/>
      <c r="G576" s="8"/>
      <c r="I576" s="203"/>
      <c r="J576" s="204"/>
      <c r="K576" s="204"/>
    </row>
    <row r="577">
      <c r="B577" s="3"/>
      <c r="C577" s="3"/>
      <c r="D577" s="8"/>
      <c r="E577" s="8"/>
      <c r="F577" s="8"/>
      <c r="G577" s="8"/>
      <c r="I577" s="203"/>
      <c r="J577" s="204"/>
      <c r="K577" s="204"/>
    </row>
    <row r="578">
      <c r="B578" s="3"/>
      <c r="C578" s="3"/>
      <c r="D578" s="8"/>
      <c r="E578" s="8"/>
      <c r="F578" s="8"/>
      <c r="G578" s="8"/>
      <c r="I578" s="203"/>
      <c r="J578" s="204"/>
      <c r="K578" s="204"/>
    </row>
    <row r="579">
      <c r="B579" s="3"/>
      <c r="C579" s="3"/>
      <c r="D579" s="8"/>
      <c r="E579" s="8"/>
      <c r="F579" s="8"/>
      <c r="G579" s="8"/>
      <c r="I579" s="203"/>
      <c r="J579" s="204"/>
      <c r="K579" s="204"/>
    </row>
    <row r="580">
      <c r="B580" s="3"/>
      <c r="C580" s="3"/>
      <c r="D580" s="8"/>
      <c r="E580" s="8"/>
      <c r="F580" s="8"/>
      <c r="G580" s="8"/>
      <c r="I580" s="203"/>
      <c r="J580" s="204"/>
      <c r="K580" s="204"/>
    </row>
    <row r="581">
      <c r="B581" s="3"/>
      <c r="C581" s="3"/>
      <c r="D581" s="8"/>
      <c r="E581" s="8"/>
      <c r="F581" s="8"/>
      <c r="G581" s="8"/>
      <c r="I581" s="203"/>
      <c r="J581" s="204"/>
      <c r="K581" s="204"/>
    </row>
    <row r="582">
      <c r="B582" s="3"/>
      <c r="C582" s="3"/>
      <c r="D582" s="8"/>
      <c r="E582" s="8"/>
      <c r="F582" s="8"/>
      <c r="G582" s="8"/>
      <c r="I582" s="203"/>
      <c r="J582" s="204"/>
      <c r="K582" s="204"/>
    </row>
    <row r="583">
      <c r="B583" s="3"/>
      <c r="C583" s="3"/>
      <c r="D583" s="8"/>
      <c r="E583" s="8"/>
      <c r="F583" s="8"/>
      <c r="G583" s="8"/>
      <c r="I583" s="203"/>
      <c r="J583" s="204"/>
      <c r="K583" s="204"/>
    </row>
    <row r="584">
      <c r="B584" s="3"/>
      <c r="C584" s="3"/>
      <c r="D584" s="8"/>
      <c r="E584" s="8"/>
      <c r="F584" s="8"/>
      <c r="G584" s="8"/>
      <c r="I584" s="203"/>
      <c r="J584" s="204"/>
      <c r="K584" s="204"/>
    </row>
    <row r="585">
      <c r="B585" s="3"/>
      <c r="C585" s="3"/>
      <c r="D585" s="8"/>
      <c r="E585" s="8"/>
      <c r="F585" s="8"/>
      <c r="G585" s="8"/>
      <c r="I585" s="203"/>
      <c r="J585" s="204"/>
      <c r="K585" s="204"/>
    </row>
    <row r="586">
      <c r="B586" s="3"/>
      <c r="C586" s="3"/>
      <c r="D586" s="8"/>
      <c r="E586" s="8"/>
      <c r="F586" s="8"/>
      <c r="G586" s="8"/>
      <c r="I586" s="203"/>
      <c r="J586" s="204"/>
      <c r="K586" s="204"/>
    </row>
    <row r="587">
      <c r="B587" s="3"/>
      <c r="C587" s="3"/>
      <c r="D587" s="8"/>
      <c r="E587" s="8"/>
      <c r="F587" s="8"/>
      <c r="G587" s="8"/>
      <c r="I587" s="203"/>
      <c r="J587" s="204"/>
      <c r="K587" s="204"/>
    </row>
    <row r="588">
      <c r="B588" s="3"/>
      <c r="C588" s="3"/>
      <c r="D588" s="8"/>
      <c r="E588" s="8"/>
      <c r="F588" s="8"/>
      <c r="G588" s="8"/>
      <c r="I588" s="203"/>
      <c r="J588" s="204"/>
      <c r="K588" s="204"/>
    </row>
    <row r="589">
      <c r="B589" s="3"/>
      <c r="C589" s="3"/>
      <c r="D589" s="8"/>
      <c r="E589" s="8"/>
      <c r="F589" s="8"/>
      <c r="G589" s="8"/>
      <c r="I589" s="203"/>
      <c r="J589" s="204"/>
      <c r="K589" s="204"/>
    </row>
    <row r="590">
      <c r="B590" s="3"/>
      <c r="C590" s="3"/>
      <c r="D590" s="8"/>
      <c r="E590" s="8"/>
      <c r="F590" s="8"/>
      <c r="G590" s="8"/>
      <c r="I590" s="203"/>
      <c r="J590" s="204"/>
      <c r="K590" s="204"/>
    </row>
    <row r="591">
      <c r="B591" s="3"/>
      <c r="C591" s="3"/>
      <c r="D591" s="8"/>
      <c r="E591" s="8"/>
      <c r="F591" s="8"/>
      <c r="G591" s="8"/>
      <c r="I591" s="203"/>
      <c r="J591" s="204"/>
      <c r="K591" s="204"/>
    </row>
    <row r="592">
      <c r="B592" s="3"/>
      <c r="C592" s="3"/>
      <c r="D592" s="8"/>
      <c r="E592" s="8"/>
      <c r="F592" s="8"/>
      <c r="G592" s="8"/>
      <c r="I592" s="203"/>
      <c r="J592" s="204"/>
      <c r="K592" s="204"/>
    </row>
    <row r="593">
      <c r="B593" s="3"/>
      <c r="C593" s="3"/>
      <c r="D593" s="8"/>
      <c r="E593" s="8"/>
      <c r="F593" s="8"/>
      <c r="G593" s="8"/>
      <c r="I593" s="203"/>
      <c r="J593" s="204"/>
      <c r="K593" s="204"/>
    </row>
    <row r="594">
      <c r="B594" s="3"/>
      <c r="C594" s="3"/>
      <c r="D594" s="8"/>
      <c r="E594" s="8"/>
      <c r="F594" s="8"/>
      <c r="G594" s="8"/>
      <c r="I594" s="203"/>
      <c r="J594" s="204"/>
      <c r="K594" s="204"/>
    </row>
    <row r="595">
      <c r="B595" s="3"/>
      <c r="C595" s="3"/>
      <c r="D595" s="8"/>
      <c r="E595" s="8"/>
      <c r="F595" s="8"/>
      <c r="G595" s="8"/>
      <c r="I595" s="203"/>
      <c r="J595" s="204"/>
      <c r="K595" s="204"/>
    </row>
    <row r="596">
      <c r="B596" s="3"/>
      <c r="C596" s="3"/>
      <c r="D596" s="8"/>
      <c r="E596" s="8"/>
      <c r="F596" s="8"/>
      <c r="G596" s="8"/>
      <c r="I596" s="203"/>
      <c r="J596" s="204"/>
      <c r="K596" s="204"/>
    </row>
    <row r="597">
      <c r="B597" s="3"/>
      <c r="C597" s="3"/>
      <c r="D597" s="8"/>
      <c r="E597" s="8"/>
      <c r="F597" s="8"/>
      <c r="G597" s="8"/>
      <c r="I597" s="203"/>
      <c r="J597" s="204"/>
      <c r="K597" s="204"/>
    </row>
    <row r="598">
      <c r="B598" s="3"/>
      <c r="C598" s="3"/>
      <c r="D598" s="8"/>
      <c r="E598" s="8"/>
      <c r="F598" s="8"/>
      <c r="G598" s="8"/>
      <c r="I598" s="203"/>
      <c r="J598" s="204"/>
      <c r="K598" s="204"/>
    </row>
    <row r="599">
      <c r="B599" s="3"/>
      <c r="C599" s="3"/>
      <c r="D599" s="8"/>
      <c r="E599" s="8"/>
      <c r="F599" s="8"/>
      <c r="G599" s="8"/>
      <c r="I599" s="203"/>
      <c r="J599" s="204"/>
      <c r="K599" s="204"/>
    </row>
    <row r="600">
      <c r="B600" s="3"/>
      <c r="C600" s="3"/>
      <c r="D600" s="8"/>
      <c r="E600" s="8"/>
      <c r="F600" s="8"/>
      <c r="G600" s="8"/>
      <c r="I600" s="203"/>
      <c r="J600" s="204"/>
      <c r="K600" s="204"/>
    </row>
    <row r="601">
      <c r="B601" s="3"/>
      <c r="C601" s="3"/>
      <c r="D601" s="8"/>
      <c r="E601" s="8"/>
      <c r="F601" s="8"/>
      <c r="G601" s="8"/>
      <c r="I601" s="203"/>
      <c r="J601" s="204"/>
      <c r="K601" s="204"/>
    </row>
    <row r="602">
      <c r="B602" s="3"/>
      <c r="C602" s="3"/>
      <c r="D602" s="8"/>
      <c r="E602" s="8"/>
      <c r="F602" s="8"/>
      <c r="G602" s="8"/>
      <c r="I602" s="203"/>
      <c r="J602" s="204"/>
      <c r="K602" s="204"/>
    </row>
    <row r="603">
      <c r="B603" s="3"/>
      <c r="C603" s="3"/>
      <c r="D603" s="8"/>
      <c r="E603" s="8"/>
      <c r="F603" s="8"/>
      <c r="G603" s="8"/>
      <c r="I603" s="203"/>
      <c r="J603" s="204"/>
      <c r="K603" s="204"/>
    </row>
    <row r="604">
      <c r="B604" s="3"/>
      <c r="C604" s="3"/>
      <c r="D604" s="8"/>
      <c r="E604" s="8"/>
      <c r="F604" s="8"/>
      <c r="G604" s="8"/>
      <c r="I604" s="203"/>
      <c r="J604" s="204"/>
      <c r="K604" s="204"/>
    </row>
    <row r="605">
      <c r="B605" s="3"/>
      <c r="C605" s="3"/>
      <c r="D605" s="8"/>
      <c r="E605" s="8"/>
      <c r="F605" s="8"/>
      <c r="G605" s="8"/>
      <c r="I605" s="203"/>
      <c r="J605" s="204"/>
      <c r="K605" s="204"/>
    </row>
    <row r="606">
      <c r="B606" s="3"/>
      <c r="C606" s="3"/>
      <c r="D606" s="8"/>
      <c r="E606" s="8"/>
      <c r="F606" s="8"/>
      <c r="G606" s="8"/>
      <c r="I606" s="203"/>
      <c r="J606" s="204"/>
      <c r="K606" s="204"/>
    </row>
    <row r="607">
      <c r="B607" s="3"/>
      <c r="C607" s="3"/>
      <c r="D607" s="8"/>
      <c r="E607" s="8"/>
      <c r="F607" s="8"/>
      <c r="G607" s="8"/>
      <c r="I607" s="203"/>
      <c r="J607" s="204"/>
      <c r="K607" s="204"/>
    </row>
    <row r="608">
      <c r="B608" s="3"/>
      <c r="C608" s="3"/>
      <c r="D608" s="8"/>
      <c r="E608" s="8"/>
      <c r="F608" s="8"/>
      <c r="G608" s="8"/>
      <c r="I608" s="203"/>
      <c r="J608" s="204"/>
      <c r="K608" s="204"/>
    </row>
    <row r="609">
      <c r="B609" s="3"/>
      <c r="C609" s="3"/>
      <c r="D609" s="8"/>
      <c r="E609" s="8"/>
      <c r="F609" s="8"/>
      <c r="G609" s="8"/>
      <c r="I609" s="203"/>
      <c r="J609" s="204"/>
      <c r="K609" s="204"/>
    </row>
    <row r="610">
      <c r="B610" s="3"/>
      <c r="C610" s="3"/>
      <c r="D610" s="8"/>
      <c r="E610" s="8"/>
      <c r="F610" s="8"/>
      <c r="G610" s="8"/>
      <c r="I610" s="203"/>
      <c r="J610" s="204"/>
      <c r="K610" s="204"/>
    </row>
    <row r="611">
      <c r="B611" s="3"/>
      <c r="C611" s="3"/>
      <c r="D611" s="8"/>
      <c r="E611" s="8"/>
      <c r="F611" s="8"/>
      <c r="G611" s="8"/>
      <c r="I611" s="203"/>
      <c r="J611" s="204"/>
      <c r="K611" s="204"/>
    </row>
    <row r="612">
      <c r="B612" s="3"/>
      <c r="C612" s="3"/>
      <c r="D612" s="8"/>
      <c r="E612" s="8"/>
      <c r="F612" s="8"/>
      <c r="G612" s="8"/>
      <c r="I612" s="203"/>
      <c r="J612" s="204"/>
      <c r="K612" s="204"/>
    </row>
    <row r="613">
      <c r="B613" s="3"/>
      <c r="C613" s="3"/>
      <c r="D613" s="8"/>
      <c r="E613" s="8"/>
      <c r="F613" s="8"/>
      <c r="G613" s="8"/>
      <c r="I613" s="203"/>
      <c r="J613" s="204"/>
      <c r="K613" s="204"/>
    </row>
    <row r="614">
      <c r="B614" s="3"/>
      <c r="C614" s="3"/>
      <c r="D614" s="8"/>
      <c r="E614" s="8"/>
      <c r="F614" s="8"/>
      <c r="G614" s="8"/>
      <c r="I614" s="203"/>
      <c r="J614" s="204"/>
      <c r="K614" s="204"/>
    </row>
    <row r="615">
      <c r="B615" s="3"/>
      <c r="C615" s="3"/>
      <c r="D615" s="8"/>
      <c r="E615" s="8"/>
      <c r="F615" s="8"/>
      <c r="G615" s="8"/>
      <c r="I615" s="203"/>
      <c r="J615" s="204"/>
      <c r="K615" s="204"/>
    </row>
    <row r="616">
      <c r="B616" s="3"/>
      <c r="C616" s="3"/>
      <c r="D616" s="8"/>
      <c r="E616" s="8"/>
      <c r="F616" s="8"/>
      <c r="G616" s="8"/>
      <c r="I616" s="203"/>
      <c r="J616" s="204"/>
      <c r="K616" s="204"/>
    </row>
    <row r="617">
      <c r="B617" s="3"/>
      <c r="C617" s="3"/>
      <c r="D617" s="8"/>
      <c r="E617" s="8"/>
      <c r="F617" s="8"/>
      <c r="G617" s="8"/>
      <c r="I617" s="203"/>
      <c r="J617" s="204"/>
      <c r="K617" s="204"/>
    </row>
    <row r="618">
      <c r="B618" s="3"/>
      <c r="C618" s="3"/>
      <c r="D618" s="8"/>
      <c r="E618" s="8"/>
      <c r="F618" s="8"/>
      <c r="G618" s="8"/>
      <c r="I618" s="203"/>
      <c r="J618" s="204"/>
      <c r="K618" s="204"/>
    </row>
    <row r="619">
      <c r="B619" s="3"/>
      <c r="C619" s="3"/>
      <c r="D619" s="8"/>
      <c r="E619" s="8"/>
      <c r="F619" s="8"/>
      <c r="G619" s="8"/>
      <c r="I619" s="203"/>
      <c r="J619" s="204"/>
      <c r="K619" s="204"/>
    </row>
    <row r="620">
      <c r="B620" s="3"/>
      <c r="C620" s="3"/>
      <c r="D620" s="8"/>
      <c r="E620" s="8"/>
      <c r="F620" s="8"/>
      <c r="G620" s="8"/>
      <c r="I620" s="203"/>
      <c r="J620" s="204"/>
      <c r="K620" s="204"/>
    </row>
    <row r="621">
      <c r="B621" s="3"/>
      <c r="C621" s="3"/>
      <c r="D621" s="8"/>
      <c r="E621" s="8"/>
      <c r="F621" s="8"/>
      <c r="G621" s="8"/>
      <c r="I621" s="203"/>
      <c r="J621" s="204"/>
      <c r="K621" s="204"/>
    </row>
    <row r="622">
      <c r="B622" s="3"/>
      <c r="C622" s="3"/>
      <c r="D622" s="8"/>
      <c r="E622" s="8"/>
      <c r="F622" s="8"/>
      <c r="G622" s="8"/>
      <c r="I622" s="203"/>
      <c r="J622" s="204"/>
      <c r="K622" s="204"/>
    </row>
    <row r="623">
      <c r="B623" s="3"/>
      <c r="C623" s="3"/>
      <c r="D623" s="8"/>
      <c r="E623" s="8"/>
      <c r="F623" s="8"/>
      <c r="G623" s="8"/>
      <c r="I623" s="203"/>
      <c r="J623" s="204"/>
      <c r="K623" s="204"/>
    </row>
    <row r="624">
      <c r="B624" s="3"/>
      <c r="C624" s="3"/>
      <c r="D624" s="8"/>
      <c r="E624" s="8"/>
      <c r="F624" s="8"/>
      <c r="G624" s="8"/>
      <c r="I624" s="203"/>
      <c r="J624" s="204"/>
      <c r="K624" s="204"/>
    </row>
    <row r="625">
      <c r="B625" s="3"/>
      <c r="C625" s="3"/>
      <c r="D625" s="8"/>
      <c r="E625" s="8"/>
      <c r="F625" s="8"/>
      <c r="G625" s="8"/>
      <c r="I625" s="203"/>
      <c r="J625" s="204"/>
      <c r="K625" s="204"/>
    </row>
    <row r="626">
      <c r="B626" s="3"/>
      <c r="C626" s="3"/>
      <c r="D626" s="8"/>
      <c r="E626" s="8"/>
      <c r="F626" s="8"/>
      <c r="G626" s="8"/>
      <c r="I626" s="203"/>
      <c r="J626" s="204"/>
      <c r="K626" s="204"/>
    </row>
    <row r="627">
      <c r="B627" s="3"/>
      <c r="C627" s="3"/>
      <c r="D627" s="8"/>
      <c r="E627" s="8"/>
      <c r="F627" s="8"/>
      <c r="G627" s="8"/>
      <c r="I627" s="203"/>
      <c r="J627" s="204"/>
      <c r="K627" s="204"/>
    </row>
    <row r="628">
      <c r="B628" s="3"/>
      <c r="C628" s="3"/>
      <c r="D628" s="8"/>
      <c r="E628" s="8"/>
      <c r="F628" s="8"/>
      <c r="G628" s="8"/>
      <c r="I628" s="203"/>
      <c r="J628" s="204"/>
      <c r="K628" s="204"/>
    </row>
    <row r="629">
      <c r="B629" s="3"/>
      <c r="C629" s="3"/>
      <c r="D629" s="8"/>
      <c r="E629" s="8"/>
      <c r="F629" s="8"/>
      <c r="G629" s="8"/>
      <c r="I629" s="203"/>
      <c r="J629" s="204"/>
      <c r="K629" s="204"/>
    </row>
    <row r="630">
      <c r="B630" s="3"/>
      <c r="C630" s="3"/>
      <c r="D630" s="8"/>
      <c r="E630" s="8"/>
      <c r="F630" s="8"/>
      <c r="G630" s="8"/>
      <c r="I630" s="203"/>
      <c r="J630" s="204"/>
      <c r="K630" s="204"/>
    </row>
    <row r="631">
      <c r="B631" s="3"/>
      <c r="C631" s="3"/>
      <c r="D631" s="8"/>
      <c r="E631" s="8"/>
      <c r="F631" s="8"/>
      <c r="G631" s="8"/>
      <c r="I631" s="203"/>
      <c r="J631" s="204"/>
      <c r="K631" s="204"/>
    </row>
    <row r="632">
      <c r="B632" s="3"/>
      <c r="C632" s="3"/>
      <c r="D632" s="8"/>
      <c r="E632" s="8"/>
      <c r="F632" s="8"/>
      <c r="G632" s="8"/>
      <c r="I632" s="203"/>
      <c r="J632" s="204"/>
      <c r="K632" s="204"/>
    </row>
    <row r="633">
      <c r="B633" s="3"/>
      <c r="C633" s="3"/>
      <c r="D633" s="8"/>
      <c r="E633" s="8"/>
      <c r="F633" s="8"/>
      <c r="G633" s="8"/>
      <c r="I633" s="203"/>
      <c r="J633" s="204"/>
      <c r="K633" s="204"/>
    </row>
    <row r="634">
      <c r="B634" s="3"/>
      <c r="C634" s="3"/>
      <c r="D634" s="8"/>
      <c r="E634" s="8"/>
      <c r="F634" s="8"/>
      <c r="G634" s="8"/>
      <c r="I634" s="203"/>
      <c r="J634" s="204"/>
      <c r="K634" s="204"/>
    </row>
    <row r="635">
      <c r="B635" s="3"/>
      <c r="C635" s="3"/>
      <c r="D635" s="8"/>
      <c r="E635" s="8"/>
      <c r="F635" s="8"/>
      <c r="G635" s="8"/>
      <c r="I635" s="203"/>
      <c r="J635" s="204"/>
      <c r="K635" s="204"/>
    </row>
    <row r="636">
      <c r="B636" s="3"/>
      <c r="C636" s="3"/>
      <c r="D636" s="8"/>
      <c r="E636" s="8"/>
      <c r="F636" s="8"/>
      <c r="G636" s="8"/>
      <c r="I636" s="203"/>
      <c r="J636" s="204"/>
      <c r="K636" s="204"/>
    </row>
    <row r="637">
      <c r="B637" s="3"/>
      <c r="C637" s="3"/>
      <c r="D637" s="8"/>
      <c r="E637" s="8"/>
      <c r="F637" s="8"/>
      <c r="G637" s="8"/>
      <c r="I637" s="203"/>
      <c r="J637" s="204"/>
      <c r="K637" s="204"/>
    </row>
    <row r="638">
      <c r="B638" s="3"/>
      <c r="C638" s="3"/>
      <c r="D638" s="8"/>
      <c r="E638" s="8"/>
      <c r="F638" s="8"/>
      <c r="G638" s="8"/>
      <c r="I638" s="203"/>
      <c r="J638" s="204"/>
      <c r="K638" s="204"/>
    </row>
    <row r="639">
      <c r="B639" s="3"/>
      <c r="C639" s="3"/>
      <c r="D639" s="8"/>
      <c r="E639" s="8"/>
      <c r="F639" s="8"/>
      <c r="G639" s="8"/>
      <c r="I639" s="203"/>
      <c r="J639" s="204"/>
      <c r="K639" s="204"/>
    </row>
    <row r="640">
      <c r="B640" s="3"/>
      <c r="C640" s="3"/>
      <c r="D640" s="8"/>
      <c r="E640" s="8"/>
      <c r="F640" s="8"/>
      <c r="G640" s="8"/>
      <c r="I640" s="203"/>
      <c r="J640" s="204"/>
      <c r="K640" s="204"/>
    </row>
    <row r="641">
      <c r="B641" s="3"/>
      <c r="C641" s="3"/>
      <c r="D641" s="8"/>
      <c r="E641" s="8"/>
      <c r="F641" s="8"/>
      <c r="G641" s="8"/>
      <c r="I641" s="203"/>
      <c r="J641" s="204"/>
      <c r="K641" s="204"/>
    </row>
    <row r="642">
      <c r="B642" s="3"/>
      <c r="C642" s="3"/>
      <c r="D642" s="8"/>
      <c r="E642" s="8"/>
      <c r="F642" s="8"/>
      <c r="G642" s="8"/>
      <c r="I642" s="203"/>
      <c r="J642" s="204"/>
      <c r="K642" s="204"/>
    </row>
    <row r="643">
      <c r="B643" s="3"/>
      <c r="C643" s="3"/>
      <c r="D643" s="8"/>
      <c r="E643" s="8"/>
      <c r="F643" s="8"/>
      <c r="G643" s="8"/>
      <c r="I643" s="203"/>
      <c r="J643" s="204"/>
      <c r="K643" s="204"/>
    </row>
    <row r="644">
      <c r="B644" s="3"/>
      <c r="C644" s="3"/>
      <c r="D644" s="8"/>
      <c r="E644" s="8"/>
      <c r="F644" s="8"/>
      <c r="G644" s="8"/>
      <c r="I644" s="203"/>
      <c r="J644" s="204"/>
      <c r="K644" s="204"/>
    </row>
    <row r="645">
      <c r="B645" s="3"/>
      <c r="C645" s="3"/>
      <c r="D645" s="8"/>
      <c r="E645" s="8"/>
      <c r="F645" s="8"/>
      <c r="G645" s="8"/>
      <c r="I645" s="203"/>
      <c r="J645" s="204"/>
      <c r="K645" s="204"/>
    </row>
    <row r="646">
      <c r="B646" s="3"/>
      <c r="C646" s="3"/>
      <c r="D646" s="8"/>
      <c r="E646" s="8"/>
      <c r="F646" s="8"/>
      <c r="G646" s="8"/>
      <c r="I646" s="203"/>
      <c r="J646" s="204"/>
      <c r="K646" s="204"/>
    </row>
    <row r="647">
      <c r="B647" s="3"/>
      <c r="C647" s="3"/>
      <c r="D647" s="8"/>
      <c r="E647" s="8"/>
      <c r="F647" s="8"/>
      <c r="G647" s="8"/>
      <c r="I647" s="203"/>
      <c r="J647" s="204"/>
      <c r="K647" s="204"/>
    </row>
    <row r="648">
      <c r="B648" s="3"/>
      <c r="C648" s="3"/>
      <c r="D648" s="8"/>
      <c r="E648" s="8"/>
      <c r="F648" s="8"/>
      <c r="G648" s="8"/>
      <c r="I648" s="203"/>
      <c r="J648" s="204"/>
      <c r="K648" s="204"/>
    </row>
    <row r="649">
      <c r="B649" s="3"/>
      <c r="C649" s="3"/>
      <c r="D649" s="8"/>
      <c r="E649" s="8"/>
      <c r="F649" s="8"/>
      <c r="G649" s="8"/>
      <c r="I649" s="203"/>
      <c r="J649" s="204"/>
      <c r="K649" s="204"/>
    </row>
    <row r="650">
      <c r="B650" s="3"/>
      <c r="C650" s="3"/>
      <c r="D650" s="8"/>
      <c r="E650" s="8"/>
      <c r="F650" s="8"/>
      <c r="G650" s="8"/>
      <c r="I650" s="203"/>
      <c r="J650" s="204"/>
      <c r="K650" s="204"/>
    </row>
    <row r="651">
      <c r="B651" s="3"/>
      <c r="C651" s="3"/>
      <c r="D651" s="8"/>
      <c r="E651" s="8"/>
      <c r="F651" s="8"/>
      <c r="G651" s="8"/>
      <c r="I651" s="203"/>
      <c r="J651" s="204"/>
      <c r="K651" s="204"/>
    </row>
    <row r="652">
      <c r="B652" s="3"/>
      <c r="C652" s="3"/>
      <c r="D652" s="8"/>
      <c r="E652" s="8"/>
      <c r="F652" s="8"/>
      <c r="G652" s="8"/>
      <c r="I652" s="203"/>
      <c r="J652" s="204"/>
      <c r="K652" s="204"/>
    </row>
    <row r="653">
      <c r="B653" s="3"/>
      <c r="C653" s="3"/>
      <c r="D653" s="8"/>
      <c r="E653" s="8"/>
      <c r="F653" s="8"/>
      <c r="G653" s="8"/>
      <c r="I653" s="203"/>
      <c r="J653" s="204"/>
      <c r="K653" s="204"/>
    </row>
    <row r="654">
      <c r="B654" s="3"/>
      <c r="C654" s="3"/>
      <c r="D654" s="8"/>
      <c r="E654" s="8"/>
      <c r="F654" s="8"/>
      <c r="G654" s="8"/>
      <c r="I654" s="203"/>
      <c r="J654" s="204"/>
      <c r="K654" s="204"/>
    </row>
    <row r="655">
      <c r="B655" s="3"/>
      <c r="C655" s="3"/>
      <c r="D655" s="8"/>
      <c r="E655" s="8"/>
      <c r="F655" s="8"/>
      <c r="G655" s="8"/>
      <c r="I655" s="203"/>
      <c r="J655" s="204"/>
      <c r="K655" s="204"/>
    </row>
    <row r="656">
      <c r="B656" s="3"/>
      <c r="C656" s="3"/>
      <c r="D656" s="8"/>
      <c r="E656" s="8"/>
      <c r="F656" s="8"/>
      <c r="G656" s="8"/>
      <c r="I656" s="203"/>
      <c r="J656" s="204"/>
      <c r="K656" s="204"/>
    </row>
    <row r="657">
      <c r="B657" s="3"/>
      <c r="C657" s="3"/>
      <c r="D657" s="8"/>
      <c r="E657" s="8"/>
      <c r="F657" s="8"/>
      <c r="G657" s="8"/>
      <c r="I657" s="203"/>
      <c r="J657" s="204"/>
      <c r="K657" s="204"/>
    </row>
    <row r="658">
      <c r="B658" s="3"/>
      <c r="C658" s="3"/>
      <c r="D658" s="8"/>
      <c r="E658" s="8"/>
      <c r="F658" s="8"/>
      <c r="G658" s="8"/>
      <c r="I658" s="203"/>
      <c r="J658" s="204"/>
      <c r="K658" s="204"/>
    </row>
    <row r="659">
      <c r="B659" s="3"/>
      <c r="C659" s="3"/>
      <c r="D659" s="8"/>
      <c r="E659" s="8"/>
      <c r="F659" s="8"/>
      <c r="G659" s="8"/>
      <c r="I659" s="203"/>
      <c r="J659" s="204"/>
      <c r="K659" s="204"/>
    </row>
    <row r="660">
      <c r="B660" s="3"/>
      <c r="C660" s="3"/>
      <c r="D660" s="8"/>
      <c r="E660" s="8"/>
      <c r="F660" s="8"/>
      <c r="G660" s="8"/>
      <c r="I660" s="203"/>
      <c r="J660" s="204"/>
      <c r="K660" s="204"/>
    </row>
    <row r="661">
      <c r="B661" s="3"/>
      <c r="C661" s="3"/>
      <c r="D661" s="8"/>
      <c r="E661" s="8"/>
      <c r="F661" s="8"/>
      <c r="G661" s="8"/>
      <c r="I661" s="203"/>
      <c r="J661" s="204"/>
      <c r="K661" s="204"/>
    </row>
    <row r="662">
      <c r="B662" s="3"/>
      <c r="C662" s="3"/>
      <c r="D662" s="8"/>
      <c r="E662" s="8"/>
      <c r="F662" s="8"/>
      <c r="G662" s="8"/>
      <c r="I662" s="203"/>
      <c r="J662" s="204"/>
      <c r="K662" s="204"/>
    </row>
    <row r="663">
      <c r="B663" s="3"/>
      <c r="C663" s="3"/>
      <c r="D663" s="8"/>
      <c r="E663" s="8"/>
      <c r="F663" s="8"/>
      <c r="G663" s="8"/>
      <c r="I663" s="203"/>
      <c r="J663" s="204"/>
      <c r="K663" s="204"/>
    </row>
    <row r="664">
      <c r="B664" s="3"/>
      <c r="C664" s="3"/>
      <c r="D664" s="8"/>
      <c r="E664" s="8"/>
      <c r="F664" s="8"/>
      <c r="G664" s="8"/>
      <c r="I664" s="203"/>
      <c r="J664" s="204"/>
      <c r="K664" s="204"/>
    </row>
    <row r="665">
      <c r="B665" s="3"/>
      <c r="C665" s="3"/>
      <c r="D665" s="8"/>
      <c r="E665" s="8"/>
      <c r="F665" s="8"/>
      <c r="G665" s="8"/>
      <c r="I665" s="203"/>
      <c r="J665" s="204"/>
      <c r="K665" s="204"/>
    </row>
    <row r="666">
      <c r="B666" s="3"/>
      <c r="C666" s="3"/>
      <c r="D666" s="8"/>
      <c r="E666" s="8"/>
      <c r="F666" s="8"/>
      <c r="G666" s="8"/>
      <c r="I666" s="203"/>
      <c r="J666" s="204"/>
      <c r="K666" s="204"/>
    </row>
    <row r="667">
      <c r="B667" s="3"/>
      <c r="C667" s="3"/>
      <c r="D667" s="8"/>
      <c r="E667" s="8"/>
      <c r="F667" s="8"/>
      <c r="G667" s="8"/>
      <c r="I667" s="203"/>
      <c r="J667" s="204"/>
      <c r="K667" s="204"/>
    </row>
    <row r="668">
      <c r="B668" s="3"/>
      <c r="C668" s="3"/>
      <c r="D668" s="8"/>
      <c r="E668" s="8"/>
      <c r="F668" s="8"/>
      <c r="G668" s="8"/>
      <c r="I668" s="203"/>
      <c r="J668" s="204"/>
      <c r="K668" s="204"/>
    </row>
    <row r="669">
      <c r="B669" s="3"/>
      <c r="C669" s="3"/>
      <c r="D669" s="8"/>
      <c r="E669" s="8"/>
      <c r="F669" s="8"/>
      <c r="G669" s="8"/>
      <c r="I669" s="203"/>
      <c r="J669" s="204"/>
      <c r="K669" s="204"/>
    </row>
    <row r="670">
      <c r="B670" s="3"/>
      <c r="C670" s="3"/>
      <c r="D670" s="8"/>
      <c r="E670" s="8"/>
      <c r="F670" s="8"/>
      <c r="G670" s="8"/>
      <c r="I670" s="203"/>
      <c r="J670" s="204"/>
      <c r="K670" s="204"/>
    </row>
    <row r="671">
      <c r="B671" s="3"/>
      <c r="C671" s="3"/>
      <c r="D671" s="8"/>
      <c r="E671" s="8"/>
      <c r="F671" s="8"/>
      <c r="G671" s="8"/>
      <c r="I671" s="203"/>
      <c r="J671" s="204"/>
      <c r="K671" s="204"/>
    </row>
    <row r="672">
      <c r="B672" s="3"/>
      <c r="C672" s="3"/>
      <c r="D672" s="8"/>
      <c r="E672" s="8"/>
      <c r="F672" s="8"/>
      <c r="G672" s="8"/>
      <c r="I672" s="203"/>
      <c r="J672" s="204"/>
      <c r="K672" s="204"/>
    </row>
    <row r="673">
      <c r="B673" s="3"/>
      <c r="C673" s="3"/>
      <c r="D673" s="8"/>
      <c r="E673" s="8"/>
      <c r="F673" s="8"/>
      <c r="G673" s="8"/>
      <c r="I673" s="203"/>
      <c r="J673" s="204"/>
      <c r="K673" s="204"/>
    </row>
    <row r="674">
      <c r="B674" s="3"/>
      <c r="C674" s="3"/>
      <c r="D674" s="8"/>
      <c r="E674" s="8"/>
      <c r="F674" s="8"/>
      <c r="G674" s="8"/>
      <c r="I674" s="203"/>
      <c r="J674" s="204"/>
      <c r="K674" s="204"/>
    </row>
    <row r="675">
      <c r="B675" s="3"/>
      <c r="C675" s="3"/>
      <c r="D675" s="8"/>
      <c r="E675" s="8"/>
      <c r="F675" s="8"/>
      <c r="G675" s="8"/>
      <c r="I675" s="203"/>
      <c r="J675" s="204"/>
      <c r="K675" s="204"/>
    </row>
    <row r="676">
      <c r="B676" s="3"/>
      <c r="C676" s="3"/>
      <c r="D676" s="8"/>
      <c r="E676" s="8"/>
      <c r="F676" s="8"/>
      <c r="G676" s="8"/>
      <c r="I676" s="203"/>
      <c r="J676" s="204"/>
      <c r="K676" s="204"/>
    </row>
    <row r="677">
      <c r="B677" s="3"/>
      <c r="C677" s="3"/>
      <c r="D677" s="8"/>
      <c r="E677" s="8"/>
      <c r="F677" s="8"/>
      <c r="G677" s="8"/>
      <c r="I677" s="203"/>
      <c r="J677" s="204"/>
      <c r="K677" s="204"/>
    </row>
    <row r="678">
      <c r="B678" s="3"/>
      <c r="C678" s="3"/>
      <c r="D678" s="8"/>
      <c r="E678" s="8"/>
      <c r="F678" s="8"/>
      <c r="G678" s="8"/>
      <c r="I678" s="203"/>
      <c r="J678" s="204"/>
      <c r="K678" s="204"/>
    </row>
    <row r="679">
      <c r="B679" s="3"/>
      <c r="C679" s="3"/>
      <c r="D679" s="8"/>
      <c r="E679" s="8"/>
      <c r="F679" s="8"/>
      <c r="G679" s="8"/>
      <c r="I679" s="203"/>
      <c r="J679" s="204"/>
      <c r="K679" s="204"/>
    </row>
    <row r="680">
      <c r="B680" s="3"/>
      <c r="C680" s="3"/>
      <c r="D680" s="8"/>
      <c r="E680" s="8"/>
      <c r="F680" s="8"/>
      <c r="G680" s="8"/>
      <c r="I680" s="203"/>
      <c r="J680" s="204"/>
      <c r="K680" s="204"/>
    </row>
    <row r="681">
      <c r="B681" s="3"/>
      <c r="C681" s="3"/>
      <c r="D681" s="8"/>
      <c r="E681" s="8"/>
      <c r="F681" s="8"/>
      <c r="G681" s="8"/>
      <c r="I681" s="203"/>
      <c r="J681" s="204"/>
      <c r="K681" s="204"/>
    </row>
    <row r="682">
      <c r="B682" s="3"/>
      <c r="C682" s="3"/>
      <c r="D682" s="8"/>
      <c r="E682" s="8"/>
      <c r="F682" s="8"/>
      <c r="G682" s="8"/>
      <c r="I682" s="203"/>
      <c r="J682" s="204"/>
      <c r="K682" s="204"/>
    </row>
    <row r="683">
      <c r="B683" s="3"/>
      <c r="C683" s="3"/>
      <c r="D683" s="8"/>
      <c r="E683" s="8"/>
      <c r="F683" s="8"/>
      <c r="G683" s="8"/>
      <c r="I683" s="203"/>
      <c r="J683" s="204"/>
      <c r="K683" s="204"/>
    </row>
    <row r="684">
      <c r="B684" s="3"/>
      <c r="C684" s="3"/>
      <c r="D684" s="8"/>
      <c r="E684" s="8"/>
      <c r="F684" s="8"/>
      <c r="G684" s="8"/>
      <c r="I684" s="203"/>
      <c r="J684" s="204"/>
      <c r="K684" s="204"/>
    </row>
    <row r="685">
      <c r="B685" s="3"/>
      <c r="C685" s="3"/>
      <c r="D685" s="8"/>
      <c r="E685" s="8"/>
      <c r="F685" s="8"/>
      <c r="G685" s="8"/>
      <c r="I685" s="203"/>
      <c r="J685" s="204"/>
      <c r="K685" s="204"/>
    </row>
    <row r="686">
      <c r="B686" s="3"/>
      <c r="C686" s="3"/>
      <c r="D686" s="8"/>
      <c r="E686" s="8"/>
      <c r="F686" s="8"/>
      <c r="G686" s="8"/>
      <c r="I686" s="203"/>
      <c r="J686" s="204"/>
      <c r="K686" s="204"/>
    </row>
    <row r="687">
      <c r="B687" s="3"/>
      <c r="C687" s="3"/>
      <c r="D687" s="8"/>
      <c r="E687" s="8"/>
      <c r="F687" s="8"/>
      <c r="G687" s="8"/>
      <c r="I687" s="203"/>
      <c r="J687" s="204"/>
      <c r="K687" s="204"/>
    </row>
    <row r="688">
      <c r="B688" s="3"/>
      <c r="C688" s="3"/>
      <c r="D688" s="8"/>
      <c r="E688" s="8"/>
      <c r="F688" s="8"/>
      <c r="G688" s="8"/>
      <c r="I688" s="203"/>
      <c r="J688" s="204"/>
      <c r="K688" s="204"/>
    </row>
    <row r="689">
      <c r="B689" s="3"/>
      <c r="C689" s="3"/>
      <c r="D689" s="8"/>
      <c r="E689" s="8"/>
      <c r="F689" s="8"/>
      <c r="G689" s="8"/>
      <c r="I689" s="203"/>
      <c r="J689" s="204"/>
      <c r="K689" s="204"/>
    </row>
    <row r="690">
      <c r="B690" s="3"/>
      <c r="C690" s="3"/>
      <c r="D690" s="8"/>
      <c r="E690" s="8"/>
      <c r="F690" s="8"/>
      <c r="G690" s="8"/>
      <c r="I690" s="203"/>
      <c r="J690" s="204"/>
      <c r="K690" s="204"/>
    </row>
    <row r="691">
      <c r="B691" s="3"/>
      <c r="C691" s="3"/>
      <c r="D691" s="8"/>
      <c r="E691" s="8"/>
      <c r="F691" s="8"/>
      <c r="G691" s="8"/>
      <c r="I691" s="203"/>
      <c r="J691" s="204"/>
      <c r="K691" s="204"/>
    </row>
    <row r="692">
      <c r="B692" s="3"/>
      <c r="C692" s="3"/>
      <c r="D692" s="8"/>
      <c r="E692" s="8"/>
      <c r="F692" s="8"/>
      <c r="G692" s="8"/>
      <c r="I692" s="203"/>
      <c r="J692" s="204"/>
      <c r="K692" s="204"/>
    </row>
    <row r="693">
      <c r="B693" s="3"/>
      <c r="C693" s="3"/>
      <c r="D693" s="8"/>
      <c r="E693" s="8"/>
      <c r="F693" s="8"/>
      <c r="G693" s="8"/>
      <c r="I693" s="203"/>
      <c r="J693" s="204"/>
      <c r="K693" s="204"/>
    </row>
    <row r="694">
      <c r="B694" s="3"/>
      <c r="C694" s="3"/>
      <c r="D694" s="8"/>
      <c r="E694" s="8"/>
      <c r="F694" s="8"/>
      <c r="G694" s="8"/>
      <c r="I694" s="203"/>
      <c r="J694" s="204"/>
      <c r="K694" s="204"/>
    </row>
    <row r="695">
      <c r="B695" s="3"/>
      <c r="C695" s="3"/>
      <c r="D695" s="8"/>
      <c r="E695" s="8"/>
      <c r="F695" s="8"/>
      <c r="G695" s="8"/>
      <c r="I695" s="203"/>
      <c r="J695" s="204"/>
      <c r="K695" s="204"/>
    </row>
    <row r="696">
      <c r="B696" s="3"/>
      <c r="C696" s="3"/>
      <c r="D696" s="8"/>
      <c r="E696" s="8"/>
      <c r="F696" s="8"/>
      <c r="G696" s="8"/>
      <c r="I696" s="203"/>
      <c r="J696" s="204"/>
      <c r="K696" s="204"/>
    </row>
    <row r="697">
      <c r="B697" s="3"/>
      <c r="C697" s="3"/>
      <c r="D697" s="8"/>
      <c r="E697" s="8"/>
      <c r="F697" s="8"/>
      <c r="G697" s="8"/>
      <c r="I697" s="203"/>
      <c r="J697" s="204"/>
      <c r="K697" s="204"/>
    </row>
    <row r="698">
      <c r="B698" s="3"/>
      <c r="C698" s="3"/>
      <c r="D698" s="8"/>
      <c r="E698" s="8"/>
      <c r="F698" s="8"/>
      <c r="G698" s="8"/>
      <c r="I698" s="203"/>
      <c r="J698" s="204"/>
      <c r="K698" s="204"/>
    </row>
    <row r="699">
      <c r="B699" s="3"/>
      <c r="C699" s="3"/>
      <c r="D699" s="8"/>
      <c r="E699" s="8"/>
      <c r="F699" s="8"/>
      <c r="G699" s="8"/>
      <c r="I699" s="203"/>
      <c r="J699" s="204"/>
      <c r="K699" s="204"/>
    </row>
    <row r="700">
      <c r="B700" s="3"/>
      <c r="C700" s="3"/>
      <c r="D700" s="8"/>
      <c r="E700" s="8"/>
      <c r="F700" s="8"/>
      <c r="G700" s="8"/>
      <c r="I700" s="203"/>
      <c r="J700" s="204"/>
      <c r="K700" s="204"/>
    </row>
    <row r="701">
      <c r="B701" s="3"/>
      <c r="C701" s="3"/>
      <c r="D701" s="8"/>
      <c r="E701" s="8"/>
      <c r="F701" s="8"/>
      <c r="G701" s="8"/>
      <c r="I701" s="203"/>
      <c r="J701" s="204"/>
      <c r="K701" s="204"/>
    </row>
    <row r="702">
      <c r="B702" s="3"/>
      <c r="C702" s="3"/>
      <c r="D702" s="8"/>
      <c r="E702" s="8"/>
      <c r="F702" s="8"/>
      <c r="G702" s="8"/>
      <c r="I702" s="203"/>
      <c r="J702" s="204"/>
      <c r="K702" s="204"/>
    </row>
    <row r="703">
      <c r="B703" s="3"/>
      <c r="C703" s="3"/>
      <c r="D703" s="8"/>
      <c r="E703" s="8"/>
      <c r="F703" s="8"/>
      <c r="G703" s="8"/>
      <c r="I703" s="203"/>
      <c r="J703" s="204"/>
      <c r="K703" s="204"/>
    </row>
    <row r="704">
      <c r="B704" s="3"/>
      <c r="C704" s="3"/>
      <c r="D704" s="8"/>
      <c r="E704" s="8"/>
      <c r="F704" s="8"/>
      <c r="G704" s="8"/>
      <c r="I704" s="203"/>
      <c r="J704" s="204"/>
      <c r="K704" s="204"/>
    </row>
    <row r="705">
      <c r="B705" s="3"/>
      <c r="C705" s="3"/>
      <c r="D705" s="8"/>
      <c r="E705" s="8"/>
      <c r="F705" s="8"/>
      <c r="G705" s="8"/>
      <c r="I705" s="203"/>
      <c r="J705" s="204"/>
      <c r="K705" s="204"/>
    </row>
    <row r="706">
      <c r="B706" s="3"/>
      <c r="C706" s="3"/>
      <c r="D706" s="8"/>
      <c r="E706" s="8"/>
      <c r="F706" s="8"/>
      <c r="G706" s="8"/>
      <c r="I706" s="203"/>
      <c r="J706" s="204"/>
      <c r="K706" s="204"/>
    </row>
    <row r="707">
      <c r="B707" s="3"/>
      <c r="C707" s="3"/>
      <c r="D707" s="8"/>
      <c r="E707" s="8"/>
      <c r="F707" s="8"/>
      <c r="G707" s="8"/>
      <c r="I707" s="203"/>
      <c r="J707" s="204"/>
      <c r="K707" s="204"/>
    </row>
    <row r="708">
      <c r="B708" s="3"/>
      <c r="C708" s="3"/>
      <c r="D708" s="8"/>
      <c r="E708" s="8"/>
      <c r="F708" s="8"/>
      <c r="G708" s="8"/>
      <c r="I708" s="203"/>
      <c r="J708" s="204"/>
      <c r="K708" s="204"/>
    </row>
    <row r="709">
      <c r="B709" s="3"/>
      <c r="C709" s="3"/>
      <c r="D709" s="8"/>
      <c r="E709" s="8"/>
      <c r="F709" s="8"/>
      <c r="G709" s="8"/>
      <c r="I709" s="203"/>
      <c r="J709" s="204"/>
      <c r="K709" s="204"/>
    </row>
    <row r="710">
      <c r="B710" s="3"/>
      <c r="C710" s="3"/>
      <c r="D710" s="8"/>
      <c r="E710" s="8"/>
      <c r="F710" s="8"/>
      <c r="G710" s="8"/>
      <c r="I710" s="203"/>
      <c r="J710" s="204"/>
      <c r="K710" s="204"/>
    </row>
    <row r="711">
      <c r="B711" s="3"/>
      <c r="C711" s="3"/>
      <c r="D711" s="8"/>
      <c r="E711" s="8"/>
      <c r="F711" s="8"/>
      <c r="G711" s="8"/>
      <c r="I711" s="203"/>
      <c r="J711" s="204"/>
      <c r="K711" s="204"/>
    </row>
    <row r="712">
      <c r="B712" s="3"/>
      <c r="C712" s="3"/>
      <c r="D712" s="8"/>
      <c r="E712" s="8"/>
      <c r="F712" s="8"/>
      <c r="G712" s="8"/>
      <c r="I712" s="203"/>
      <c r="J712" s="204"/>
      <c r="K712" s="204"/>
    </row>
    <row r="713">
      <c r="B713" s="3"/>
      <c r="C713" s="3"/>
      <c r="D713" s="8"/>
      <c r="E713" s="8"/>
      <c r="F713" s="8"/>
      <c r="G713" s="8"/>
      <c r="I713" s="203"/>
      <c r="J713" s="204"/>
      <c r="K713" s="204"/>
    </row>
    <row r="714">
      <c r="B714" s="3"/>
      <c r="C714" s="3"/>
      <c r="D714" s="8"/>
      <c r="E714" s="8"/>
      <c r="F714" s="8"/>
      <c r="G714" s="8"/>
      <c r="I714" s="203"/>
      <c r="J714" s="204"/>
      <c r="K714" s="204"/>
    </row>
    <row r="715">
      <c r="B715" s="3"/>
      <c r="C715" s="3"/>
      <c r="D715" s="8"/>
      <c r="E715" s="8"/>
      <c r="F715" s="8"/>
      <c r="G715" s="8"/>
      <c r="I715" s="203"/>
      <c r="J715" s="204"/>
      <c r="K715" s="204"/>
    </row>
    <row r="716">
      <c r="B716" s="3"/>
      <c r="C716" s="3"/>
      <c r="D716" s="8"/>
      <c r="E716" s="8"/>
      <c r="F716" s="8"/>
      <c r="G716" s="8"/>
      <c r="I716" s="203"/>
      <c r="J716" s="204"/>
      <c r="K716" s="204"/>
    </row>
    <row r="717">
      <c r="B717" s="3"/>
      <c r="C717" s="3"/>
      <c r="D717" s="8"/>
      <c r="E717" s="8"/>
      <c r="F717" s="8"/>
      <c r="G717" s="8"/>
      <c r="I717" s="203"/>
      <c r="J717" s="204"/>
      <c r="K717" s="204"/>
    </row>
    <row r="718">
      <c r="B718" s="3"/>
      <c r="C718" s="3"/>
      <c r="D718" s="8"/>
      <c r="E718" s="8"/>
      <c r="F718" s="8"/>
      <c r="G718" s="8"/>
      <c r="I718" s="203"/>
      <c r="J718" s="204"/>
      <c r="K718" s="204"/>
    </row>
    <row r="719">
      <c r="B719" s="3"/>
      <c r="C719" s="3"/>
      <c r="D719" s="8"/>
      <c r="E719" s="8"/>
      <c r="F719" s="8"/>
      <c r="G719" s="8"/>
      <c r="I719" s="203"/>
      <c r="J719" s="204"/>
      <c r="K719" s="204"/>
    </row>
    <row r="720">
      <c r="B720" s="3"/>
      <c r="C720" s="3"/>
      <c r="D720" s="8"/>
      <c r="E720" s="8"/>
      <c r="F720" s="8"/>
      <c r="G720" s="8"/>
      <c r="I720" s="203"/>
      <c r="J720" s="204"/>
      <c r="K720" s="204"/>
    </row>
    <row r="721">
      <c r="B721" s="3"/>
      <c r="C721" s="3"/>
      <c r="D721" s="8"/>
      <c r="E721" s="8"/>
      <c r="F721" s="8"/>
      <c r="G721" s="8"/>
      <c r="I721" s="203"/>
      <c r="J721" s="204"/>
      <c r="K721" s="204"/>
    </row>
    <row r="722">
      <c r="B722" s="3"/>
      <c r="C722" s="3"/>
      <c r="D722" s="8"/>
      <c r="E722" s="8"/>
      <c r="F722" s="8"/>
      <c r="G722" s="8"/>
      <c r="I722" s="203"/>
      <c r="J722" s="204"/>
      <c r="K722" s="204"/>
    </row>
    <row r="723">
      <c r="B723" s="3"/>
      <c r="C723" s="3"/>
      <c r="D723" s="8"/>
      <c r="E723" s="8"/>
      <c r="F723" s="8"/>
      <c r="G723" s="8"/>
      <c r="I723" s="203"/>
      <c r="J723" s="204"/>
      <c r="K723" s="204"/>
    </row>
    <row r="724">
      <c r="B724" s="3"/>
      <c r="C724" s="3"/>
      <c r="D724" s="8"/>
      <c r="E724" s="8"/>
      <c r="F724" s="8"/>
      <c r="G724" s="8"/>
      <c r="I724" s="203"/>
      <c r="J724" s="204"/>
      <c r="K724" s="204"/>
    </row>
    <row r="725">
      <c r="B725" s="3"/>
      <c r="C725" s="3"/>
      <c r="D725" s="8"/>
      <c r="E725" s="8"/>
      <c r="F725" s="8"/>
      <c r="G725" s="8"/>
      <c r="I725" s="203"/>
      <c r="J725" s="204"/>
      <c r="K725" s="204"/>
    </row>
    <row r="726">
      <c r="B726" s="3"/>
      <c r="C726" s="3"/>
      <c r="D726" s="8"/>
      <c r="E726" s="8"/>
      <c r="F726" s="8"/>
      <c r="G726" s="8"/>
      <c r="I726" s="203"/>
      <c r="J726" s="204"/>
      <c r="K726" s="204"/>
    </row>
    <row r="727">
      <c r="B727" s="3"/>
      <c r="C727" s="3"/>
      <c r="D727" s="8"/>
      <c r="E727" s="8"/>
      <c r="F727" s="8"/>
      <c r="G727" s="8"/>
      <c r="I727" s="203"/>
      <c r="J727" s="204"/>
      <c r="K727" s="204"/>
    </row>
    <row r="728">
      <c r="B728" s="3"/>
      <c r="C728" s="3"/>
      <c r="D728" s="8"/>
      <c r="E728" s="8"/>
      <c r="F728" s="8"/>
      <c r="G728" s="8"/>
      <c r="I728" s="203"/>
      <c r="J728" s="204"/>
      <c r="K728" s="204"/>
    </row>
    <row r="729">
      <c r="B729" s="3"/>
      <c r="C729" s="3"/>
      <c r="D729" s="8"/>
      <c r="E729" s="8"/>
      <c r="F729" s="8"/>
      <c r="G729" s="8"/>
      <c r="I729" s="203"/>
      <c r="J729" s="204"/>
      <c r="K729" s="204"/>
    </row>
    <row r="730">
      <c r="B730" s="3"/>
      <c r="C730" s="3"/>
      <c r="D730" s="8"/>
      <c r="E730" s="8"/>
      <c r="F730" s="8"/>
      <c r="G730" s="8"/>
      <c r="I730" s="203"/>
      <c r="J730" s="204"/>
      <c r="K730" s="204"/>
    </row>
    <row r="731">
      <c r="B731" s="3"/>
      <c r="C731" s="3"/>
      <c r="D731" s="8"/>
      <c r="E731" s="8"/>
      <c r="F731" s="8"/>
      <c r="G731" s="8"/>
      <c r="I731" s="203"/>
      <c r="J731" s="204"/>
      <c r="K731" s="204"/>
    </row>
    <row r="732">
      <c r="B732" s="3"/>
      <c r="C732" s="3"/>
      <c r="D732" s="8"/>
      <c r="E732" s="8"/>
      <c r="F732" s="8"/>
      <c r="G732" s="8"/>
      <c r="I732" s="203"/>
      <c r="J732" s="204"/>
      <c r="K732" s="204"/>
    </row>
    <row r="733">
      <c r="B733" s="3"/>
      <c r="C733" s="3"/>
      <c r="D733" s="8"/>
      <c r="E733" s="8"/>
      <c r="F733" s="8"/>
      <c r="G733" s="8"/>
      <c r="I733" s="203"/>
      <c r="J733" s="204"/>
      <c r="K733" s="204"/>
    </row>
    <row r="734">
      <c r="B734" s="3"/>
      <c r="C734" s="3"/>
      <c r="D734" s="8"/>
      <c r="E734" s="8"/>
      <c r="F734" s="8"/>
      <c r="G734" s="8"/>
      <c r="I734" s="203"/>
      <c r="J734" s="204"/>
      <c r="K734" s="204"/>
    </row>
    <row r="735">
      <c r="B735" s="3"/>
      <c r="C735" s="3"/>
      <c r="D735" s="8"/>
      <c r="E735" s="8"/>
      <c r="F735" s="8"/>
      <c r="G735" s="8"/>
      <c r="I735" s="203"/>
      <c r="J735" s="204"/>
      <c r="K735" s="204"/>
    </row>
    <row r="736">
      <c r="B736" s="3"/>
      <c r="C736" s="3"/>
      <c r="D736" s="8"/>
      <c r="E736" s="8"/>
      <c r="F736" s="8"/>
      <c r="G736" s="8"/>
      <c r="I736" s="203"/>
      <c r="J736" s="204"/>
      <c r="K736" s="204"/>
    </row>
    <row r="737">
      <c r="B737" s="3"/>
      <c r="C737" s="3"/>
      <c r="D737" s="8"/>
      <c r="E737" s="8"/>
      <c r="F737" s="8"/>
      <c r="G737" s="8"/>
      <c r="I737" s="203"/>
      <c r="J737" s="204"/>
      <c r="K737" s="204"/>
    </row>
    <row r="738">
      <c r="B738" s="3"/>
      <c r="C738" s="3"/>
      <c r="D738" s="8"/>
      <c r="E738" s="8"/>
      <c r="F738" s="8"/>
      <c r="G738" s="8"/>
      <c r="I738" s="203"/>
      <c r="J738" s="204"/>
      <c r="K738" s="204"/>
    </row>
    <row r="739">
      <c r="B739" s="3"/>
      <c r="C739" s="3"/>
      <c r="D739" s="8"/>
      <c r="E739" s="8"/>
      <c r="F739" s="8"/>
      <c r="G739" s="8"/>
      <c r="I739" s="203"/>
      <c r="J739" s="204"/>
      <c r="K739" s="204"/>
    </row>
    <row r="740">
      <c r="B740" s="3"/>
      <c r="C740" s="3"/>
      <c r="D740" s="8"/>
      <c r="E740" s="8"/>
      <c r="F740" s="8"/>
      <c r="G740" s="8"/>
      <c r="I740" s="203"/>
      <c r="J740" s="204"/>
      <c r="K740" s="204"/>
    </row>
    <row r="741">
      <c r="B741" s="3"/>
      <c r="C741" s="3"/>
      <c r="D741" s="8"/>
      <c r="E741" s="8"/>
      <c r="F741" s="8"/>
      <c r="G741" s="8"/>
      <c r="I741" s="203"/>
      <c r="J741" s="204"/>
      <c r="K741" s="204"/>
    </row>
    <row r="742">
      <c r="B742" s="3"/>
      <c r="C742" s="3"/>
      <c r="D742" s="8"/>
      <c r="E742" s="8"/>
      <c r="F742" s="8"/>
      <c r="G742" s="8"/>
      <c r="I742" s="203"/>
      <c r="J742" s="204"/>
      <c r="K742" s="204"/>
    </row>
    <row r="743">
      <c r="B743" s="3"/>
      <c r="C743" s="3"/>
      <c r="D743" s="8"/>
      <c r="E743" s="8"/>
      <c r="F743" s="8"/>
      <c r="G743" s="8"/>
      <c r="I743" s="203"/>
      <c r="J743" s="204"/>
      <c r="K743" s="204"/>
    </row>
    <row r="744">
      <c r="B744" s="3"/>
      <c r="C744" s="3"/>
      <c r="D744" s="8"/>
      <c r="E744" s="8"/>
      <c r="F744" s="8"/>
      <c r="G744" s="8"/>
      <c r="I744" s="203"/>
      <c r="J744" s="204"/>
      <c r="K744" s="204"/>
    </row>
    <row r="745">
      <c r="B745" s="3"/>
      <c r="C745" s="3"/>
      <c r="D745" s="8"/>
      <c r="E745" s="8"/>
      <c r="F745" s="8"/>
      <c r="G745" s="8"/>
      <c r="I745" s="203"/>
      <c r="J745" s="204"/>
      <c r="K745" s="204"/>
    </row>
    <row r="746">
      <c r="B746" s="3"/>
      <c r="C746" s="3"/>
      <c r="D746" s="8"/>
      <c r="E746" s="8"/>
      <c r="F746" s="8"/>
      <c r="G746" s="8"/>
      <c r="I746" s="203"/>
      <c r="J746" s="204"/>
      <c r="K746" s="204"/>
    </row>
    <row r="747">
      <c r="B747" s="3"/>
      <c r="C747" s="3"/>
      <c r="D747" s="8"/>
      <c r="E747" s="8"/>
      <c r="F747" s="8"/>
      <c r="G747" s="8"/>
      <c r="I747" s="203"/>
      <c r="J747" s="204"/>
      <c r="K747" s="204"/>
    </row>
    <row r="748">
      <c r="B748" s="3"/>
      <c r="C748" s="3"/>
      <c r="D748" s="8"/>
      <c r="E748" s="8"/>
      <c r="F748" s="8"/>
      <c r="G748" s="8"/>
      <c r="I748" s="203"/>
      <c r="J748" s="204"/>
      <c r="K748" s="204"/>
    </row>
    <row r="749">
      <c r="B749" s="3"/>
      <c r="C749" s="3"/>
      <c r="D749" s="8"/>
      <c r="E749" s="8"/>
      <c r="F749" s="8"/>
      <c r="G749" s="8"/>
      <c r="I749" s="203"/>
      <c r="J749" s="204"/>
      <c r="K749" s="204"/>
    </row>
    <row r="750">
      <c r="B750" s="3"/>
      <c r="C750" s="3"/>
      <c r="D750" s="8"/>
      <c r="E750" s="8"/>
      <c r="F750" s="8"/>
      <c r="G750" s="8"/>
      <c r="I750" s="203"/>
      <c r="J750" s="204"/>
      <c r="K750" s="204"/>
    </row>
    <row r="751">
      <c r="B751" s="3"/>
      <c r="C751" s="3"/>
      <c r="D751" s="8"/>
      <c r="E751" s="8"/>
      <c r="F751" s="8"/>
      <c r="G751" s="8"/>
      <c r="I751" s="203"/>
      <c r="J751" s="204"/>
      <c r="K751" s="204"/>
    </row>
    <row r="752">
      <c r="B752" s="3"/>
      <c r="C752" s="3"/>
      <c r="D752" s="8"/>
      <c r="E752" s="8"/>
      <c r="F752" s="8"/>
      <c r="G752" s="8"/>
      <c r="I752" s="203"/>
      <c r="J752" s="204"/>
      <c r="K752" s="204"/>
    </row>
    <row r="753">
      <c r="B753" s="3"/>
      <c r="C753" s="3"/>
      <c r="D753" s="8"/>
      <c r="E753" s="8"/>
      <c r="F753" s="8"/>
      <c r="G753" s="8"/>
      <c r="I753" s="203"/>
      <c r="J753" s="204"/>
      <c r="K753" s="204"/>
    </row>
    <row r="754">
      <c r="B754" s="3"/>
      <c r="C754" s="3"/>
      <c r="D754" s="8"/>
      <c r="E754" s="8"/>
      <c r="F754" s="8"/>
      <c r="G754" s="8"/>
      <c r="I754" s="203"/>
      <c r="J754" s="204"/>
      <c r="K754" s="204"/>
    </row>
    <row r="755">
      <c r="B755" s="3"/>
      <c r="C755" s="3"/>
      <c r="D755" s="8"/>
      <c r="E755" s="8"/>
      <c r="F755" s="8"/>
      <c r="G755" s="8"/>
      <c r="I755" s="203"/>
      <c r="J755" s="204"/>
      <c r="K755" s="204"/>
    </row>
    <row r="756">
      <c r="B756" s="3"/>
      <c r="C756" s="3"/>
      <c r="D756" s="8"/>
      <c r="E756" s="8"/>
      <c r="F756" s="8"/>
      <c r="G756" s="8"/>
      <c r="I756" s="203"/>
      <c r="J756" s="204"/>
      <c r="K756" s="204"/>
    </row>
    <row r="757">
      <c r="B757" s="3"/>
      <c r="C757" s="3"/>
      <c r="D757" s="8"/>
      <c r="E757" s="8"/>
      <c r="F757" s="8"/>
      <c r="G757" s="8"/>
      <c r="I757" s="203"/>
      <c r="J757" s="204"/>
      <c r="K757" s="204"/>
    </row>
    <row r="758">
      <c r="B758" s="3"/>
      <c r="C758" s="3"/>
      <c r="D758" s="8"/>
      <c r="E758" s="8"/>
      <c r="F758" s="8"/>
      <c r="G758" s="8"/>
      <c r="I758" s="203"/>
      <c r="J758" s="204"/>
      <c r="K758" s="204"/>
    </row>
    <row r="759">
      <c r="B759" s="3"/>
      <c r="C759" s="3"/>
      <c r="D759" s="8"/>
      <c r="E759" s="8"/>
      <c r="F759" s="8"/>
      <c r="G759" s="8"/>
      <c r="I759" s="203"/>
      <c r="J759" s="204"/>
      <c r="K759" s="204"/>
    </row>
    <row r="760">
      <c r="B760" s="3"/>
      <c r="C760" s="3"/>
      <c r="D760" s="8"/>
      <c r="E760" s="8"/>
      <c r="F760" s="8"/>
      <c r="G760" s="8"/>
      <c r="I760" s="203"/>
      <c r="J760" s="204"/>
      <c r="K760" s="204"/>
    </row>
    <row r="761">
      <c r="B761" s="3"/>
      <c r="C761" s="3"/>
      <c r="D761" s="8"/>
      <c r="E761" s="8"/>
      <c r="F761" s="8"/>
      <c r="G761" s="8"/>
      <c r="I761" s="203"/>
      <c r="J761" s="204"/>
      <c r="K761" s="204"/>
    </row>
    <row r="762">
      <c r="B762" s="3"/>
      <c r="C762" s="3"/>
      <c r="D762" s="8"/>
      <c r="E762" s="8"/>
      <c r="F762" s="8"/>
      <c r="G762" s="8"/>
      <c r="I762" s="203"/>
      <c r="J762" s="204"/>
      <c r="K762" s="204"/>
    </row>
    <row r="763">
      <c r="B763" s="3"/>
      <c r="C763" s="3"/>
      <c r="D763" s="8"/>
      <c r="E763" s="8"/>
      <c r="F763" s="8"/>
      <c r="G763" s="8"/>
      <c r="I763" s="203"/>
      <c r="J763" s="204"/>
      <c r="K763" s="204"/>
    </row>
    <row r="764">
      <c r="B764" s="3"/>
      <c r="C764" s="3"/>
      <c r="D764" s="8"/>
      <c r="E764" s="8"/>
      <c r="F764" s="8"/>
      <c r="G764" s="8"/>
      <c r="I764" s="203"/>
      <c r="J764" s="204"/>
      <c r="K764" s="204"/>
    </row>
    <row r="765">
      <c r="B765" s="3"/>
      <c r="C765" s="3"/>
      <c r="D765" s="8"/>
      <c r="E765" s="8"/>
      <c r="F765" s="8"/>
      <c r="G765" s="8"/>
      <c r="I765" s="203"/>
      <c r="J765" s="204"/>
      <c r="K765" s="204"/>
    </row>
    <row r="766">
      <c r="B766" s="3"/>
      <c r="C766" s="3"/>
      <c r="D766" s="8"/>
      <c r="E766" s="8"/>
      <c r="F766" s="8"/>
      <c r="G766" s="8"/>
      <c r="I766" s="203"/>
      <c r="J766" s="204"/>
      <c r="K766" s="204"/>
    </row>
    <row r="767">
      <c r="B767" s="3"/>
      <c r="C767" s="3"/>
      <c r="D767" s="8"/>
      <c r="E767" s="8"/>
      <c r="F767" s="8"/>
      <c r="G767" s="8"/>
      <c r="I767" s="203"/>
      <c r="J767" s="204"/>
      <c r="K767" s="204"/>
    </row>
    <row r="768">
      <c r="B768" s="3"/>
      <c r="C768" s="3"/>
      <c r="D768" s="8"/>
      <c r="E768" s="8"/>
      <c r="F768" s="8"/>
      <c r="G768" s="8"/>
      <c r="I768" s="203"/>
      <c r="J768" s="204"/>
      <c r="K768" s="204"/>
    </row>
    <row r="769">
      <c r="B769" s="3"/>
      <c r="C769" s="3"/>
      <c r="D769" s="8"/>
      <c r="E769" s="8"/>
      <c r="F769" s="8"/>
      <c r="G769" s="8"/>
      <c r="I769" s="203"/>
      <c r="J769" s="204"/>
      <c r="K769" s="204"/>
    </row>
    <row r="770">
      <c r="B770" s="3"/>
      <c r="C770" s="3"/>
      <c r="D770" s="8"/>
      <c r="E770" s="8"/>
      <c r="F770" s="8"/>
      <c r="G770" s="8"/>
      <c r="I770" s="203"/>
      <c r="J770" s="204"/>
      <c r="K770" s="204"/>
    </row>
    <row r="771">
      <c r="B771" s="3"/>
      <c r="C771" s="3"/>
      <c r="D771" s="8"/>
      <c r="E771" s="8"/>
      <c r="F771" s="8"/>
      <c r="G771" s="8"/>
      <c r="I771" s="203"/>
      <c r="J771" s="204"/>
      <c r="K771" s="204"/>
    </row>
    <row r="772">
      <c r="B772" s="3"/>
      <c r="C772" s="3"/>
      <c r="D772" s="8"/>
      <c r="E772" s="8"/>
      <c r="F772" s="8"/>
      <c r="G772" s="8"/>
      <c r="I772" s="203"/>
      <c r="J772" s="204"/>
      <c r="K772" s="204"/>
    </row>
    <row r="773">
      <c r="B773" s="3"/>
      <c r="C773" s="3"/>
      <c r="D773" s="8"/>
      <c r="E773" s="8"/>
      <c r="F773" s="8"/>
      <c r="G773" s="8"/>
      <c r="I773" s="203"/>
      <c r="J773" s="204"/>
      <c r="K773" s="204"/>
    </row>
    <row r="774">
      <c r="B774" s="3"/>
      <c r="C774" s="3"/>
      <c r="D774" s="8"/>
      <c r="E774" s="8"/>
      <c r="F774" s="8"/>
      <c r="G774" s="8"/>
      <c r="I774" s="203"/>
      <c r="J774" s="204"/>
      <c r="K774" s="204"/>
    </row>
    <row r="775">
      <c r="B775" s="3"/>
      <c r="C775" s="3"/>
      <c r="D775" s="8"/>
      <c r="E775" s="8"/>
      <c r="F775" s="8"/>
      <c r="G775" s="8"/>
      <c r="I775" s="203"/>
      <c r="J775" s="204"/>
      <c r="K775" s="204"/>
    </row>
    <row r="776">
      <c r="B776" s="3"/>
      <c r="C776" s="3"/>
      <c r="D776" s="8"/>
      <c r="E776" s="8"/>
      <c r="F776" s="8"/>
      <c r="G776" s="8"/>
      <c r="I776" s="203"/>
      <c r="J776" s="204"/>
      <c r="K776" s="204"/>
    </row>
    <row r="777">
      <c r="B777" s="3"/>
      <c r="C777" s="3"/>
      <c r="D777" s="8"/>
      <c r="E777" s="8"/>
      <c r="F777" s="8"/>
      <c r="G777" s="8"/>
      <c r="I777" s="203"/>
      <c r="J777" s="204"/>
      <c r="K777" s="204"/>
    </row>
    <row r="778">
      <c r="B778" s="3"/>
      <c r="C778" s="3"/>
      <c r="D778" s="8"/>
      <c r="E778" s="8"/>
      <c r="F778" s="8"/>
      <c r="G778" s="8"/>
      <c r="I778" s="203"/>
      <c r="J778" s="204"/>
      <c r="K778" s="204"/>
    </row>
    <row r="779">
      <c r="B779" s="3"/>
      <c r="C779" s="3"/>
      <c r="D779" s="8"/>
      <c r="E779" s="8"/>
      <c r="F779" s="8"/>
      <c r="G779" s="8"/>
      <c r="I779" s="203"/>
      <c r="J779" s="204"/>
      <c r="K779" s="204"/>
    </row>
    <row r="780">
      <c r="B780" s="3"/>
      <c r="C780" s="3"/>
      <c r="D780" s="8"/>
      <c r="E780" s="8"/>
      <c r="F780" s="8"/>
      <c r="G780" s="8"/>
      <c r="I780" s="203"/>
      <c r="J780" s="204"/>
      <c r="K780" s="204"/>
    </row>
    <row r="781">
      <c r="B781" s="3"/>
      <c r="C781" s="3"/>
      <c r="D781" s="8"/>
      <c r="E781" s="8"/>
      <c r="F781" s="8"/>
      <c r="G781" s="8"/>
      <c r="I781" s="203"/>
      <c r="J781" s="204"/>
      <c r="K781" s="204"/>
    </row>
    <row r="782">
      <c r="B782" s="3"/>
      <c r="C782" s="3"/>
      <c r="D782" s="8"/>
      <c r="E782" s="8"/>
      <c r="F782" s="8"/>
      <c r="G782" s="8"/>
      <c r="I782" s="203"/>
      <c r="J782" s="204"/>
      <c r="K782" s="204"/>
    </row>
    <row r="783">
      <c r="B783" s="3"/>
      <c r="C783" s="3"/>
      <c r="D783" s="8"/>
      <c r="E783" s="8"/>
      <c r="F783" s="8"/>
      <c r="G783" s="8"/>
      <c r="I783" s="203"/>
      <c r="J783" s="204"/>
      <c r="K783" s="204"/>
    </row>
    <row r="784">
      <c r="B784" s="3"/>
      <c r="C784" s="3"/>
      <c r="D784" s="8"/>
      <c r="E784" s="8"/>
      <c r="F784" s="8"/>
      <c r="G784" s="8"/>
      <c r="I784" s="203"/>
      <c r="J784" s="204"/>
      <c r="K784" s="204"/>
    </row>
    <row r="785">
      <c r="B785" s="3"/>
      <c r="C785" s="3"/>
      <c r="D785" s="8"/>
      <c r="E785" s="8"/>
      <c r="F785" s="8"/>
      <c r="G785" s="8"/>
      <c r="I785" s="203"/>
      <c r="J785" s="204"/>
      <c r="K785" s="204"/>
    </row>
    <row r="786">
      <c r="B786" s="3"/>
      <c r="C786" s="3"/>
      <c r="D786" s="8"/>
      <c r="E786" s="8"/>
      <c r="F786" s="8"/>
      <c r="G786" s="8"/>
      <c r="I786" s="203"/>
      <c r="J786" s="204"/>
      <c r="K786" s="204"/>
    </row>
    <row r="787">
      <c r="B787" s="3"/>
      <c r="C787" s="3"/>
      <c r="D787" s="8"/>
      <c r="E787" s="8"/>
      <c r="F787" s="8"/>
      <c r="G787" s="8"/>
      <c r="I787" s="203"/>
      <c r="J787" s="204"/>
      <c r="K787" s="204"/>
    </row>
    <row r="788">
      <c r="B788" s="3"/>
      <c r="C788" s="3"/>
      <c r="D788" s="8"/>
      <c r="E788" s="8"/>
      <c r="F788" s="8"/>
      <c r="G788" s="8"/>
      <c r="I788" s="203"/>
      <c r="J788" s="204"/>
      <c r="K788" s="204"/>
    </row>
    <row r="789">
      <c r="B789" s="3"/>
      <c r="C789" s="3"/>
      <c r="D789" s="8"/>
      <c r="E789" s="8"/>
      <c r="F789" s="8"/>
      <c r="G789" s="8"/>
      <c r="I789" s="203"/>
      <c r="J789" s="204"/>
      <c r="K789" s="204"/>
    </row>
    <row r="790">
      <c r="B790" s="3"/>
      <c r="C790" s="3"/>
      <c r="D790" s="8"/>
      <c r="E790" s="8"/>
      <c r="F790" s="8"/>
      <c r="G790" s="8"/>
      <c r="I790" s="203"/>
      <c r="J790" s="204"/>
      <c r="K790" s="204"/>
    </row>
    <row r="791">
      <c r="B791" s="3"/>
      <c r="C791" s="3"/>
      <c r="D791" s="8"/>
      <c r="E791" s="8"/>
      <c r="F791" s="8"/>
      <c r="G791" s="8"/>
      <c r="I791" s="203"/>
      <c r="J791" s="204"/>
      <c r="K791" s="204"/>
    </row>
    <row r="792">
      <c r="B792" s="3"/>
      <c r="C792" s="3"/>
      <c r="D792" s="8"/>
      <c r="E792" s="8"/>
      <c r="F792" s="8"/>
      <c r="G792" s="8"/>
      <c r="I792" s="203"/>
      <c r="J792" s="204"/>
      <c r="K792" s="204"/>
    </row>
    <row r="793">
      <c r="B793" s="3"/>
      <c r="C793" s="3"/>
      <c r="D793" s="8"/>
      <c r="E793" s="8"/>
      <c r="F793" s="8"/>
      <c r="G793" s="8"/>
      <c r="I793" s="203"/>
      <c r="J793" s="204"/>
      <c r="K793" s="204"/>
    </row>
    <row r="794">
      <c r="B794" s="3"/>
      <c r="C794" s="3"/>
      <c r="D794" s="8"/>
      <c r="E794" s="8"/>
      <c r="F794" s="8"/>
      <c r="G794" s="8"/>
      <c r="I794" s="203"/>
      <c r="J794" s="204"/>
      <c r="K794" s="204"/>
    </row>
    <row r="795">
      <c r="B795" s="3"/>
      <c r="C795" s="3"/>
      <c r="D795" s="8"/>
      <c r="E795" s="8"/>
      <c r="F795" s="8"/>
      <c r="G795" s="8"/>
      <c r="I795" s="203"/>
      <c r="J795" s="204"/>
      <c r="K795" s="204"/>
    </row>
    <row r="796">
      <c r="B796" s="3"/>
      <c r="C796" s="3"/>
      <c r="D796" s="8"/>
      <c r="E796" s="8"/>
      <c r="F796" s="8"/>
      <c r="G796" s="8"/>
      <c r="I796" s="203"/>
      <c r="J796" s="204"/>
      <c r="K796" s="204"/>
    </row>
    <row r="797">
      <c r="B797" s="3"/>
      <c r="C797" s="3"/>
      <c r="D797" s="8"/>
      <c r="E797" s="8"/>
      <c r="F797" s="8"/>
      <c r="G797" s="8"/>
      <c r="I797" s="203"/>
      <c r="J797" s="204"/>
      <c r="K797" s="204"/>
    </row>
    <row r="798">
      <c r="B798" s="3"/>
      <c r="C798" s="3"/>
      <c r="D798" s="8"/>
      <c r="E798" s="8"/>
      <c r="F798" s="8"/>
      <c r="G798" s="8"/>
      <c r="I798" s="203"/>
      <c r="J798" s="204"/>
      <c r="K798" s="204"/>
    </row>
    <row r="799">
      <c r="B799" s="3"/>
      <c r="C799" s="3"/>
      <c r="D799" s="8"/>
      <c r="E799" s="8"/>
      <c r="F799" s="8"/>
      <c r="G799" s="8"/>
      <c r="I799" s="203"/>
      <c r="J799" s="204"/>
      <c r="K799" s="204"/>
    </row>
    <row r="800">
      <c r="B800" s="3"/>
      <c r="C800" s="3"/>
      <c r="D800" s="8"/>
      <c r="E800" s="8"/>
      <c r="F800" s="8"/>
      <c r="G800" s="8"/>
      <c r="I800" s="203"/>
      <c r="J800" s="204"/>
      <c r="K800" s="204"/>
    </row>
    <row r="801">
      <c r="B801" s="3"/>
      <c r="C801" s="3"/>
      <c r="D801" s="8"/>
      <c r="E801" s="8"/>
      <c r="F801" s="8"/>
      <c r="G801" s="8"/>
      <c r="I801" s="203"/>
      <c r="J801" s="204"/>
      <c r="K801" s="204"/>
    </row>
    <row r="802">
      <c r="B802" s="3"/>
      <c r="C802" s="3"/>
      <c r="D802" s="8"/>
      <c r="E802" s="8"/>
      <c r="F802" s="8"/>
      <c r="G802" s="8"/>
      <c r="I802" s="203"/>
      <c r="J802" s="204"/>
      <c r="K802" s="204"/>
    </row>
    <row r="803">
      <c r="B803" s="3"/>
      <c r="C803" s="3"/>
      <c r="D803" s="8"/>
      <c r="E803" s="8"/>
      <c r="F803" s="8"/>
      <c r="G803" s="8"/>
      <c r="I803" s="203"/>
      <c r="J803" s="204"/>
      <c r="K803" s="204"/>
    </row>
    <row r="804">
      <c r="B804" s="3"/>
      <c r="C804" s="3"/>
      <c r="D804" s="8"/>
      <c r="E804" s="8"/>
      <c r="F804" s="8"/>
      <c r="G804" s="8"/>
      <c r="I804" s="203"/>
      <c r="J804" s="204"/>
      <c r="K804" s="204"/>
    </row>
    <row r="805">
      <c r="B805" s="3"/>
      <c r="C805" s="3"/>
      <c r="D805" s="8"/>
      <c r="E805" s="8"/>
      <c r="F805" s="8"/>
      <c r="G805" s="8"/>
      <c r="I805" s="203"/>
      <c r="J805" s="204"/>
      <c r="K805" s="204"/>
    </row>
    <row r="806">
      <c r="B806" s="3"/>
      <c r="C806" s="3"/>
      <c r="D806" s="8"/>
      <c r="E806" s="8"/>
      <c r="F806" s="8"/>
      <c r="G806" s="8"/>
      <c r="I806" s="203"/>
      <c r="J806" s="204"/>
      <c r="K806" s="204"/>
    </row>
    <row r="807">
      <c r="B807" s="3"/>
      <c r="C807" s="3"/>
      <c r="D807" s="8"/>
      <c r="E807" s="8"/>
      <c r="F807" s="8"/>
      <c r="G807" s="8"/>
      <c r="I807" s="203"/>
      <c r="J807" s="204"/>
      <c r="K807" s="204"/>
    </row>
    <row r="808">
      <c r="B808" s="3"/>
      <c r="C808" s="3"/>
      <c r="D808" s="8"/>
      <c r="E808" s="8"/>
      <c r="F808" s="8"/>
      <c r="G808" s="8"/>
      <c r="I808" s="203"/>
      <c r="J808" s="204"/>
      <c r="K808" s="204"/>
    </row>
    <row r="809">
      <c r="B809" s="3"/>
      <c r="C809" s="3"/>
      <c r="D809" s="8"/>
      <c r="E809" s="8"/>
      <c r="F809" s="8"/>
      <c r="G809" s="8"/>
      <c r="I809" s="203"/>
      <c r="J809" s="204"/>
      <c r="K809" s="204"/>
    </row>
    <row r="810">
      <c r="B810" s="3"/>
      <c r="C810" s="3"/>
      <c r="D810" s="8"/>
      <c r="E810" s="8"/>
      <c r="F810" s="8"/>
      <c r="G810" s="8"/>
      <c r="I810" s="203"/>
      <c r="J810" s="204"/>
      <c r="K810" s="204"/>
    </row>
    <row r="811">
      <c r="B811" s="3"/>
      <c r="C811" s="3"/>
      <c r="D811" s="8"/>
      <c r="E811" s="8"/>
      <c r="F811" s="8"/>
      <c r="G811" s="8"/>
      <c r="I811" s="203"/>
      <c r="J811" s="204"/>
      <c r="K811" s="204"/>
    </row>
    <row r="812">
      <c r="B812" s="3"/>
      <c r="C812" s="3"/>
      <c r="D812" s="8"/>
      <c r="E812" s="8"/>
      <c r="F812" s="8"/>
      <c r="G812" s="8"/>
      <c r="I812" s="203"/>
      <c r="J812" s="204"/>
      <c r="K812" s="204"/>
    </row>
    <row r="813">
      <c r="B813" s="3"/>
      <c r="C813" s="3"/>
      <c r="D813" s="8"/>
      <c r="E813" s="8"/>
      <c r="F813" s="8"/>
      <c r="G813" s="8"/>
      <c r="I813" s="203"/>
      <c r="J813" s="204"/>
      <c r="K813" s="204"/>
    </row>
    <row r="814">
      <c r="B814" s="3"/>
      <c r="C814" s="3"/>
      <c r="D814" s="8"/>
      <c r="E814" s="8"/>
      <c r="F814" s="8"/>
      <c r="G814" s="8"/>
      <c r="I814" s="203"/>
      <c r="J814" s="204"/>
      <c r="K814" s="204"/>
    </row>
    <row r="815">
      <c r="B815" s="3"/>
      <c r="C815" s="3"/>
      <c r="D815" s="8"/>
      <c r="E815" s="8"/>
      <c r="F815" s="8"/>
      <c r="G815" s="8"/>
      <c r="I815" s="203"/>
      <c r="J815" s="204"/>
      <c r="K815" s="204"/>
    </row>
    <row r="816">
      <c r="B816" s="3"/>
      <c r="C816" s="3"/>
      <c r="D816" s="8"/>
      <c r="E816" s="8"/>
      <c r="F816" s="8"/>
      <c r="G816" s="8"/>
      <c r="I816" s="203"/>
      <c r="J816" s="204"/>
      <c r="K816" s="204"/>
    </row>
    <row r="817">
      <c r="B817" s="3"/>
      <c r="C817" s="3"/>
      <c r="D817" s="8"/>
      <c r="E817" s="8"/>
      <c r="F817" s="8"/>
      <c r="G817" s="8"/>
      <c r="I817" s="203"/>
      <c r="J817" s="204"/>
      <c r="K817" s="204"/>
    </row>
    <row r="818">
      <c r="B818" s="3"/>
      <c r="C818" s="3"/>
      <c r="D818" s="8"/>
      <c r="E818" s="8"/>
      <c r="F818" s="8"/>
      <c r="G818" s="8"/>
      <c r="I818" s="203"/>
      <c r="J818" s="204"/>
      <c r="K818" s="204"/>
    </row>
    <row r="819">
      <c r="B819" s="3"/>
      <c r="C819" s="3"/>
      <c r="D819" s="8"/>
      <c r="E819" s="8"/>
      <c r="F819" s="8"/>
      <c r="G819" s="8"/>
      <c r="I819" s="203"/>
      <c r="J819" s="204"/>
      <c r="K819" s="204"/>
    </row>
    <row r="820">
      <c r="B820" s="3"/>
      <c r="C820" s="3"/>
      <c r="D820" s="8"/>
      <c r="E820" s="8"/>
      <c r="F820" s="8"/>
      <c r="G820" s="8"/>
      <c r="I820" s="203"/>
      <c r="J820" s="204"/>
      <c r="K820" s="204"/>
    </row>
    <row r="821">
      <c r="B821" s="3"/>
      <c r="C821" s="3"/>
      <c r="D821" s="8"/>
      <c r="E821" s="8"/>
      <c r="F821" s="8"/>
      <c r="G821" s="8"/>
      <c r="I821" s="203"/>
      <c r="J821" s="204"/>
      <c r="K821" s="204"/>
    </row>
    <row r="822">
      <c r="B822" s="3"/>
      <c r="C822" s="3"/>
      <c r="D822" s="8"/>
      <c r="E822" s="8"/>
      <c r="F822" s="8"/>
      <c r="G822" s="8"/>
      <c r="I822" s="203"/>
      <c r="J822" s="204"/>
      <c r="K822" s="204"/>
    </row>
    <row r="823">
      <c r="B823" s="3"/>
      <c r="C823" s="3"/>
      <c r="D823" s="8"/>
      <c r="E823" s="8"/>
      <c r="F823" s="8"/>
      <c r="G823" s="8"/>
      <c r="I823" s="203"/>
      <c r="J823" s="204"/>
      <c r="K823" s="204"/>
    </row>
    <row r="824">
      <c r="B824" s="3"/>
      <c r="C824" s="3"/>
      <c r="D824" s="8"/>
      <c r="E824" s="8"/>
      <c r="F824" s="8"/>
      <c r="G824" s="8"/>
      <c r="I824" s="203"/>
      <c r="J824" s="204"/>
      <c r="K824" s="204"/>
    </row>
    <row r="825">
      <c r="B825" s="3"/>
      <c r="C825" s="3"/>
      <c r="D825" s="8"/>
      <c r="E825" s="8"/>
      <c r="F825" s="8"/>
      <c r="G825" s="8"/>
      <c r="I825" s="203"/>
      <c r="J825" s="204"/>
      <c r="K825" s="204"/>
    </row>
    <row r="826">
      <c r="B826" s="3"/>
      <c r="C826" s="3"/>
      <c r="D826" s="8"/>
      <c r="E826" s="8"/>
      <c r="F826" s="8"/>
      <c r="G826" s="8"/>
      <c r="I826" s="203"/>
      <c r="J826" s="204"/>
      <c r="K826" s="204"/>
    </row>
    <row r="827">
      <c r="B827" s="3"/>
      <c r="C827" s="3"/>
      <c r="D827" s="8"/>
      <c r="E827" s="8"/>
      <c r="F827" s="8"/>
      <c r="G827" s="8"/>
      <c r="I827" s="203"/>
      <c r="J827" s="204"/>
      <c r="K827" s="204"/>
    </row>
    <row r="828">
      <c r="B828" s="3"/>
      <c r="C828" s="3"/>
      <c r="D828" s="8"/>
      <c r="E828" s="8"/>
      <c r="F828" s="8"/>
      <c r="G828" s="8"/>
      <c r="I828" s="203"/>
      <c r="J828" s="204"/>
      <c r="K828" s="204"/>
    </row>
    <row r="829">
      <c r="B829" s="3"/>
      <c r="C829" s="3"/>
      <c r="D829" s="8"/>
      <c r="E829" s="8"/>
      <c r="F829" s="8"/>
      <c r="G829" s="8"/>
      <c r="I829" s="203"/>
      <c r="J829" s="204"/>
      <c r="K829" s="204"/>
    </row>
    <row r="830">
      <c r="B830" s="3"/>
      <c r="C830" s="3"/>
      <c r="D830" s="8"/>
      <c r="E830" s="8"/>
      <c r="F830" s="8"/>
      <c r="G830" s="8"/>
      <c r="I830" s="203"/>
      <c r="J830" s="204"/>
      <c r="K830" s="204"/>
    </row>
    <row r="831">
      <c r="B831" s="3"/>
      <c r="C831" s="3"/>
      <c r="D831" s="8"/>
      <c r="E831" s="8"/>
      <c r="F831" s="8"/>
      <c r="G831" s="8"/>
      <c r="I831" s="203"/>
      <c r="J831" s="204"/>
      <c r="K831" s="204"/>
    </row>
    <row r="832">
      <c r="B832" s="3"/>
      <c r="C832" s="3"/>
      <c r="D832" s="8"/>
      <c r="E832" s="8"/>
      <c r="F832" s="8"/>
      <c r="G832" s="8"/>
      <c r="I832" s="203"/>
      <c r="J832" s="204"/>
      <c r="K832" s="204"/>
    </row>
    <row r="833">
      <c r="B833" s="3"/>
      <c r="C833" s="3"/>
      <c r="D833" s="8"/>
      <c r="E833" s="8"/>
      <c r="F833" s="8"/>
      <c r="G833" s="8"/>
      <c r="I833" s="203"/>
      <c r="J833" s="204"/>
      <c r="K833" s="204"/>
    </row>
    <row r="834">
      <c r="B834" s="3"/>
      <c r="C834" s="3"/>
      <c r="D834" s="8"/>
      <c r="E834" s="8"/>
      <c r="F834" s="8"/>
      <c r="G834" s="8"/>
      <c r="I834" s="203"/>
      <c r="J834" s="204"/>
      <c r="K834" s="204"/>
    </row>
    <row r="835">
      <c r="B835" s="3"/>
      <c r="C835" s="3"/>
      <c r="D835" s="8"/>
      <c r="E835" s="8"/>
      <c r="F835" s="8"/>
      <c r="G835" s="8"/>
      <c r="I835" s="203"/>
      <c r="J835" s="204"/>
      <c r="K835" s="204"/>
    </row>
    <row r="836">
      <c r="B836" s="3"/>
      <c r="C836" s="3"/>
      <c r="D836" s="8"/>
      <c r="E836" s="8"/>
      <c r="F836" s="8"/>
      <c r="G836" s="8"/>
      <c r="I836" s="203"/>
      <c r="J836" s="204"/>
      <c r="K836" s="204"/>
    </row>
    <row r="837">
      <c r="B837" s="3"/>
      <c r="C837" s="3"/>
      <c r="D837" s="8"/>
      <c r="E837" s="8"/>
      <c r="F837" s="8"/>
      <c r="G837" s="8"/>
      <c r="I837" s="203"/>
      <c r="J837" s="204"/>
      <c r="K837" s="204"/>
    </row>
    <row r="838">
      <c r="B838" s="3"/>
      <c r="C838" s="3"/>
      <c r="D838" s="8"/>
      <c r="E838" s="8"/>
      <c r="F838" s="8"/>
      <c r="G838" s="8"/>
      <c r="I838" s="203"/>
      <c r="J838" s="204"/>
      <c r="K838" s="204"/>
    </row>
    <row r="839">
      <c r="B839" s="3"/>
      <c r="C839" s="3"/>
      <c r="D839" s="8"/>
      <c r="E839" s="8"/>
      <c r="F839" s="8"/>
      <c r="G839" s="8"/>
      <c r="I839" s="203"/>
      <c r="J839" s="204"/>
      <c r="K839" s="204"/>
    </row>
    <row r="840">
      <c r="B840" s="3"/>
      <c r="C840" s="3"/>
      <c r="D840" s="8"/>
      <c r="E840" s="8"/>
      <c r="F840" s="8"/>
      <c r="G840" s="8"/>
      <c r="I840" s="203"/>
      <c r="J840" s="204"/>
      <c r="K840" s="204"/>
    </row>
    <row r="841">
      <c r="B841" s="3"/>
      <c r="C841" s="3"/>
      <c r="D841" s="8"/>
      <c r="E841" s="8"/>
      <c r="F841" s="8"/>
      <c r="G841" s="8"/>
      <c r="I841" s="203"/>
      <c r="J841" s="204"/>
      <c r="K841" s="204"/>
    </row>
    <row r="842">
      <c r="B842" s="3"/>
      <c r="C842" s="3"/>
      <c r="D842" s="8"/>
      <c r="E842" s="8"/>
      <c r="F842" s="8"/>
      <c r="G842" s="8"/>
      <c r="I842" s="203"/>
      <c r="J842" s="204"/>
      <c r="K842" s="204"/>
    </row>
    <row r="843">
      <c r="B843" s="3"/>
      <c r="C843" s="3"/>
      <c r="D843" s="8"/>
      <c r="E843" s="8"/>
      <c r="F843" s="8"/>
      <c r="G843" s="8"/>
      <c r="I843" s="203"/>
      <c r="J843" s="204"/>
      <c r="K843" s="204"/>
    </row>
    <row r="844">
      <c r="B844" s="3"/>
      <c r="C844" s="3"/>
      <c r="D844" s="8"/>
      <c r="E844" s="8"/>
      <c r="F844" s="8"/>
      <c r="G844" s="8"/>
      <c r="I844" s="203"/>
      <c r="J844" s="204"/>
      <c r="K844" s="204"/>
    </row>
    <row r="845">
      <c r="B845" s="3"/>
      <c r="C845" s="3"/>
      <c r="D845" s="8"/>
      <c r="E845" s="8"/>
      <c r="F845" s="8"/>
      <c r="G845" s="8"/>
      <c r="I845" s="203"/>
      <c r="J845" s="204"/>
      <c r="K845" s="204"/>
    </row>
    <row r="846">
      <c r="B846" s="3"/>
      <c r="C846" s="3"/>
      <c r="D846" s="8"/>
      <c r="E846" s="8"/>
      <c r="F846" s="8"/>
      <c r="G846" s="8"/>
      <c r="I846" s="203"/>
      <c r="J846" s="204"/>
      <c r="K846" s="204"/>
    </row>
    <row r="847">
      <c r="B847" s="3"/>
      <c r="C847" s="3"/>
      <c r="D847" s="8"/>
      <c r="E847" s="8"/>
      <c r="F847" s="8"/>
      <c r="G847" s="8"/>
      <c r="I847" s="203"/>
      <c r="J847" s="204"/>
      <c r="K847" s="204"/>
    </row>
    <row r="848">
      <c r="B848" s="3"/>
      <c r="C848" s="3"/>
      <c r="D848" s="8"/>
      <c r="E848" s="8"/>
      <c r="F848" s="8"/>
      <c r="G848" s="8"/>
      <c r="I848" s="203"/>
      <c r="J848" s="204"/>
      <c r="K848" s="204"/>
    </row>
    <row r="849">
      <c r="B849" s="3"/>
      <c r="C849" s="3"/>
      <c r="D849" s="8"/>
      <c r="E849" s="8"/>
      <c r="F849" s="8"/>
      <c r="G849" s="8"/>
      <c r="I849" s="203"/>
      <c r="J849" s="204"/>
      <c r="K849" s="204"/>
    </row>
    <row r="850">
      <c r="B850" s="3"/>
      <c r="C850" s="3"/>
      <c r="D850" s="8"/>
      <c r="E850" s="8"/>
      <c r="F850" s="8"/>
      <c r="G850" s="8"/>
      <c r="I850" s="203"/>
      <c r="J850" s="204"/>
      <c r="K850" s="204"/>
    </row>
    <row r="851">
      <c r="B851" s="3"/>
      <c r="C851" s="3"/>
      <c r="D851" s="8"/>
      <c r="E851" s="8"/>
      <c r="F851" s="8"/>
      <c r="G851" s="8"/>
      <c r="I851" s="203"/>
      <c r="J851" s="204"/>
      <c r="K851" s="204"/>
    </row>
    <row r="852">
      <c r="B852" s="3"/>
      <c r="C852" s="3"/>
      <c r="D852" s="8"/>
      <c r="E852" s="8"/>
      <c r="F852" s="8"/>
      <c r="G852" s="8"/>
      <c r="I852" s="203"/>
      <c r="J852" s="204"/>
      <c r="K852" s="204"/>
    </row>
    <row r="853">
      <c r="B853" s="3"/>
      <c r="C853" s="3"/>
      <c r="D853" s="8"/>
      <c r="E853" s="8"/>
      <c r="F853" s="8"/>
      <c r="G853" s="8"/>
      <c r="I853" s="203"/>
      <c r="J853" s="204"/>
      <c r="K853" s="204"/>
    </row>
    <row r="854">
      <c r="B854" s="3"/>
      <c r="C854" s="3"/>
      <c r="D854" s="8"/>
      <c r="E854" s="8"/>
      <c r="F854" s="8"/>
      <c r="G854" s="8"/>
      <c r="I854" s="203"/>
      <c r="J854" s="204"/>
      <c r="K854" s="204"/>
    </row>
    <row r="855">
      <c r="B855" s="3"/>
      <c r="C855" s="3"/>
      <c r="D855" s="8"/>
      <c r="E855" s="8"/>
      <c r="F855" s="8"/>
      <c r="G855" s="8"/>
      <c r="I855" s="203"/>
      <c r="J855" s="204"/>
      <c r="K855" s="204"/>
    </row>
    <row r="856">
      <c r="B856" s="3"/>
      <c r="C856" s="3"/>
      <c r="D856" s="8"/>
      <c r="E856" s="8"/>
      <c r="F856" s="8"/>
      <c r="G856" s="8"/>
      <c r="I856" s="203"/>
      <c r="J856" s="204"/>
      <c r="K856" s="204"/>
    </row>
    <row r="857">
      <c r="B857" s="3"/>
      <c r="C857" s="3"/>
      <c r="D857" s="8"/>
      <c r="E857" s="8"/>
      <c r="F857" s="8"/>
      <c r="G857" s="8"/>
      <c r="I857" s="203"/>
      <c r="J857" s="204"/>
      <c r="K857" s="204"/>
    </row>
    <row r="858">
      <c r="B858" s="3"/>
      <c r="C858" s="3"/>
      <c r="D858" s="8"/>
      <c r="E858" s="8"/>
      <c r="F858" s="8"/>
      <c r="G858" s="8"/>
      <c r="I858" s="203"/>
      <c r="J858" s="204"/>
      <c r="K858" s="204"/>
    </row>
    <row r="859">
      <c r="B859" s="3"/>
      <c r="C859" s="3"/>
      <c r="D859" s="8"/>
      <c r="E859" s="8"/>
      <c r="F859" s="8"/>
      <c r="G859" s="8"/>
      <c r="I859" s="203"/>
      <c r="J859" s="204"/>
      <c r="K859" s="204"/>
    </row>
    <row r="860">
      <c r="B860" s="3"/>
      <c r="C860" s="3"/>
      <c r="D860" s="8"/>
      <c r="E860" s="8"/>
      <c r="F860" s="8"/>
      <c r="G860" s="8"/>
      <c r="I860" s="203"/>
      <c r="J860" s="204"/>
      <c r="K860" s="204"/>
    </row>
    <row r="861">
      <c r="B861" s="3"/>
      <c r="C861" s="3"/>
      <c r="D861" s="8"/>
      <c r="E861" s="8"/>
      <c r="F861" s="8"/>
      <c r="G861" s="8"/>
      <c r="I861" s="203"/>
      <c r="J861" s="204"/>
      <c r="K861" s="204"/>
    </row>
    <row r="862">
      <c r="B862" s="3"/>
      <c r="C862" s="3"/>
      <c r="D862" s="8"/>
      <c r="E862" s="8"/>
      <c r="F862" s="8"/>
      <c r="G862" s="8"/>
      <c r="I862" s="203"/>
      <c r="J862" s="204"/>
      <c r="K862" s="204"/>
    </row>
    <row r="863">
      <c r="B863" s="3"/>
      <c r="C863" s="3"/>
      <c r="D863" s="8"/>
      <c r="E863" s="8"/>
      <c r="F863" s="8"/>
      <c r="G863" s="8"/>
      <c r="I863" s="203"/>
      <c r="J863" s="204"/>
      <c r="K863" s="204"/>
    </row>
    <row r="864">
      <c r="B864" s="3"/>
      <c r="C864" s="3"/>
      <c r="D864" s="8"/>
      <c r="E864" s="8"/>
      <c r="F864" s="8"/>
      <c r="G864" s="8"/>
      <c r="I864" s="203"/>
      <c r="J864" s="204"/>
      <c r="K864" s="204"/>
    </row>
    <row r="865">
      <c r="B865" s="3"/>
      <c r="C865" s="3"/>
      <c r="D865" s="8"/>
      <c r="E865" s="8"/>
      <c r="F865" s="8"/>
      <c r="G865" s="8"/>
      <c r="I865" s="203"/>
      <c r="J865" s="204"/>
      <c r="K865" s="204"/>
    </row>
    <row r="866">
      <c r="B866" s="3"/>
      <c r="C866" s="3"/>
      <c r="D866" s="8"/>
      <c r="E866" s="8"/>
      <c r="F866" s="8"/>
      <c r="G866" s="8"/>
      <c r="I866" s="203"/>
      <c r="J866" s="204"/>
      <c r="K866" s="204"/>
    </row>
    <row r="867">
      <c r="B867" s="3"/>
      <c r="C867" s="3"/>
      <c r="D867" s="8"/>
      <c r="E867" s="8"/>
      <c r="F867" s="8"/>
      <c r="G867" s="8"/>
      <c r="I867" s="203"/>
      <c r="J867" s="204"/>
      <c r="K867" s="204"/>
    </row>
    <row r="868">
      <c r="B868" s="3"/>
      <c r="C868" s="3"/>
      <c r="D868" s="8"/>
      <c r="E868" s="8"/>
      <c r="F868" s="8"/>
      <c r="G868" s="8"/>
      <c r="I868" s="203"/>
      <c r="J868" s="204"/>
      <c r="K868" s="204"/>
    </row>
    <row r="869">
      <c r="B869" s="3"/>
      <c r="C869" s="3"/>
      <c r="D869" s="8"/>
      <c r="E869" s="8"/>
      <c r="F869" s="8"/>
      <c r="G869" s="8"/>
      <c r="I869" s="203"/>
      <c r="J869" s="204"/>
      <c r="K869" s="204"/>
    </row>
    <row r="870">
      <c r="B870" s="3"/>
      <c r="C870" s="3"/>
      <c r="D870" s="8"/>
      <c r="E870" s="8"/>
      <c r="F870" s="8"/>
      <c r="G870" s="8"/>
      <c r="I870" s="203"/>
      <c r="J870" s="204"/>
      <c r="K870" s="204"/>
    </row>
    <row r="871">
      <c r="B871" s="3"/>
      <c r="C871" s="3"/>
      <c r="D871" s="8"/>
      <c r="E871" s="8"/>
      <c r="F871" s="8"/>
      <c r="G871" s="8"/>
      <c r="I871" s="203"/>
      <c r="J871" s="204"/>
      <c r="K871" s="204"/>
    </row>
    <row r="872">
      <c r="B872" s="3"/>
      <c r="C872" s="3"/>
      <c r="D872" s="8"/>
      <c r="E872" s="8"/>
      <c r="F872" s="8"/>
      <c r="G872" s="8"/>
      <c r="I872" s="203"/>
      <c r="J872" s="204"/>
      <c r="K872" s="204"/>
    </row>
    <row r="873">
      <c r="B873" s="3"/>
      <c r="C873" s="3"/>
      <c r="D873" s="8"/>
      <c r="E873" s="8"/>
      <c r="F873" s="8"/>
      <c r="G873" s="8"/>
      <c r="I873" s="203"/>
      <c r="J873" s="204"/>
      <c r="K873" s="204"/>
    </row>
    <row r="874">
      <c r="B874" s="3"/>
      <c r="C874" s="3"/>
      <c r="D874" s="8"/>
      <c r="E874" s="8"/>
      <c r="F874" s="8"/>
      <c r="G874" s="8"/>
      <c r="I874" s="203"/>
      <c r="J874" s="204"/>
      <c r="K874" s="204"/>
    </row>
    <row r="875">
      <c r="B875" s="3"/>
      <c r="C875" s="3"/>
      <c r="D875" s="8"/>
      <c r="E875" s="8"/>
      <c r="F875" s="8"/>
      <c r="G875" s="8"/>
      <c r="I875" s="203"/>
      <c r="J875" s="204"/>
      <c r="K875" s="204"/>
    </row>
    <row r="876">
      <c r="B876" s="3"/>
      <c r="C876" s="3"/>
      <c r="D876" s="8"/>
      <c r="E876" s="8"/>
      <c r="F876" s="8"/>
      <c r="G876" s="8"/>
      <c r="I876" s="203"/>
      <c r="J876" s="204"/>
      <c r="K876" s="204"/>
    </row>
    <row r="877">
      <c r="B877" s="3"/>
      <c r="C877" s="3"/>
      <c r="D877" s="8"/>
      <c r="E877" s="8"/>
      <c r="F877" s="8"/>
      <c r="G877" s="8"/>
      <c r="I877" s="203"/>
      <c r="J877" s="204"/>
      <c r="K877" s="204"/>
    </row>
    <row r="878">
      <c r="B878" s="3"/>
      <c r="C878" s="3"/>
      <c r="D878" s="8"/>
      <c r="E878" s="8"/>
      <c r="F878" s="8"/>
      <c r="G878" s="8"/>
      <c r="I878" s="203"/>
      <c r="J878" s="204"/>
      <c r="K878" s="204"/>
    </row>
    <row r="879">
      <c r="B879" s="3"/>
      <c r="C879" s="3"/>
      <c r="D879" s="8"/>
      <c r="E879" s="8"/>
      <c r="F879" s="8"/>
      <c r="G879" s="8"/>
      <c r="I879" s="203"/>
      <c r="J879" s="204"/>
      <c r="K879" s="204"/>
    </row>
    <row r="880">
      <c r="B880" s="3"/>
      <c r="C880" s="3"/>
      <c r="D880" s="8"/>
      <c r="E880" s="8"/>
      <c r="F880" s="8"/>
      <c r="G880" s="8"/>
      <c r="I880" s="203"/>
      <c r="J880" s="204"/>
      <c r="K880" s="204"/>
    </row>
    <row r="881">
      <c r="B881" s="3"/>
      <c r="C881" s="3"/>
      <c r="D881" s="8"/>
      <c r="E881" s="8"/>
      <c r="F881" s="8"/>
      <c r="G881" s="8"/>
      <c r="I881" s="203"/>
      <c r="J881" s="204"/>
      <c r="K881" s="204"/>
    </row>
    <row r="882">
      <c r="B882" s="3"/>
      <c r="C882" s="3"/>
      <c r="D882" s="8"/>
      <c r="E882" s="8"/>
      <c r="F882" s="8"/>
      <c r="G882" s="8"/>
      <c r="I882" s="203"/>
      <c r="J882" s="204"/>
      <c r="K882" s="204"/>
    </row>
    <row r="883">
      <c r="B883" s="3"/>
      <c r="C883" s="3"/>
      <c r="D883" s="8"/>
      <c r="E883" s="8"/>
      <c r="F883" s="8"/>
      <c r="G883" s="8"/>
      <c r="I883" s="203"/>
      <c r="J883" s="204"/>
      <c r="K883" s="204"/>
    </row>
    <row r="884">
      <c r="B884" s="3"/>
      <c r="C884" s="3"/>
      <c r="D884" s="8"/>
      <c r="E884" s="8"/>
      <c r="F884" s="8"/>
      <c r="G884" s="8"/>
      <c r="I884" s="203"/>
      <c r="J884" s="204"/>
      <c r="K884" s="204"/>
    </row>
    <row r="885">
      <c r="B885" s="3"/>
      <c r="C885" s="3"/>
      <c r="D885" s="8"/>
      <c r="E885" s="8"/>
      <c r="F885" s="8"/>
      <c r="G885" s="8"/>
      <c r="I885" s="203"/>
      <c r="J885" s="204"/>
      <c r="K885" s="204"/>
    </row>
    <row r="886">
      <c r="B886" s="3"/>
      <c r="C886" s="3"/>
      <c r="D886" s="8"/>
      <c r="E886" s="8"/>
      <c r="F886" s="8"/>
      <c r="G886" s="8"/>
      <c r="I886" s="203"/>
      <c r="J886" s="204"/>
      <c r="K886" s="204"/>
    </row>
    <row r="887">
      <c r="B887" s="3"/>
      <c r="C887" s="3"/>
      <c r="D887" s="8"/>
      <c r="E887" s="8"/>
      <c r="F887" s="8"/>
      <c r="G887" s="8"/>
      <c r="I887" s="203"/>
      <c r="J887" s="204"/>
      <c r="K887" s="204"/>
    </row>
    <row r="888">
      <c r="B888" s="3"/>
      <c r="C888" s="3"/>
      <c r="D888" s="8"/>
      <c r="E888" s="8"/>
      <c r="F888" s="8"/>
      <c r="G888" s="8"/>
      <c r="I888" s="203"/>
      <c r="J888" s="204"/>
      <c r="K888" s="204"/>
    </row>
    <row r="889">
      <c r="B889" s="3"/>
      <c r="C889" s="3"/>
      <c r="D889" s="8"/>
      <c r="E889" s="8"/>
      <c r="F889" s="8"/>
      <c r="G889" s="8"/>
      <c r="I889" s="203"/>
      <c r="J889" s="204"/>
      <c r="K889" s="204"/>
    </row>
    <row r="890">
      <c r="B890" s="3"/>
      <c r="C890" s="3"/>
      <c r="D890" s="8"/>
      <c r="E890" s="8"/>
      <c r="F890" s="8"/>
      <c r="G890" s="8"/>
      <c r="I890" s="203"/>
      <c r="J890" s="204"/>
      <c r="K890" s="204"/>
    </row>
    <row r="891">
      <c r="B891" s="3"/>
      <c r="C891" s="3"/>
      <c r="D891" s="8"/>
      <c r="E891" s="8"/>
      <c r="F891" s="8"/>
      <c r="G891" s="8"/>
      <c r="I891" s="203"/>
      <c r="J891" s="204"/>
      <c r="K891" s="204"/>
    </row>
    <row r="892">
      <c r="B892" s="3"/>
      <c r="C892" s="3"/>
      <c r="D892" s="8"/>
      <c r="E892" s="8"/>
      <c r="F892" s="8"/>
      <c r="G892" s="8"/>
      <c r="I892" s="203"/>
      <c r="J892" s="204"/>
      <c r="K892" s="204"/>
    </row>
    <row r="893">
      <c r="B893" s="3"/>
      <c r="C893" s="3"/>
      <c r="D893" s="8"/>
      <c r="E893" s="8"/>
      <c r="F893" s="8"/>
      <c r="G893" s="8"/>
      <c r="I893" s="203"/>
      <c r="J893" s="204"/>
      <c r="K893" s="204"/>
    </row>
    <row r="894">
      <c r="B894" s="3"/>
      <c r="C894" s="3"/>
      <c r="D894" s="8"/>
      <c r="E894" s="8"/>
      <c r="F894" s="8"/>
      <c r="G894" s="8"/>
      <c r="I894" s="203"/>
      <c r="J894" s="204"/>
      <c r="K894" s="204"/>
    </row>
    <row r="895">
      <c r="B895" s="3"/>
      <c r="C895" s="3"/>
      <c r="D895" s="8"/>
      <c r="E895" s="8"/>
      <c r="F895" s="8"/>
      <c r="G895" s="8"/>
      <c r="I895" s="203"/>
      <c r="J895" s="204"/>
      <c r="K895" s="204"/>
    </row>
    <row r="896">
      <c r="B896" s="3"/>
      <c r="C896" s="3"/>
      <c r="D896" s="8"/>
      <c r="E896" s="8"/>
      <c r="F896" s="8"/>
      <c r="G896" s="8"/>
      <c r="I896" s="203"/>
      <c r="J896" s="204"/>
      <c r="K896" s="204"/>
    </row>
    <row r="897">
      <c r="B897" s="3"/>
      <c r="C897" s="3"/>
      <c r="D897" s="8"/>
      <c r="E897" s="8"/>
      <c r="F897" s="8"/>
      <c r="G897" s="8"/>
      <c r="I897" s="203"/>
      <c r="J897" s="204"/>
      <c r="K897" s="204"/>
    </row>
    <row r="898">
      <c r="B898" s="3"/>
      <c r="C898" s="3"/>
      <c r="D898" s="8"/>
      <c r="E898" s="8"/>
      <c r="F898" s="8"/>
      <c r="G898" s="8"/>
      <c r="I898" s="203"/>
      <c r="J898" s="204"/>
      <c r="K898" s="204"/>
    </row>
    <row r="899">
      <c r="B899" s="3"/>
      <c r="C899" s="3"/>
      <c r="D899" s="8"/>
      <c r="E899" s="8"/>
      <c r="F899" s="8"/>
      <c r="G899" s="8"/>
      <c r="I899" s="203"/>
      <c r="J899" s="204"/>
      <c r="K899" s="204"/>
    </row>
    <row r="900">
      <c r="B900" s="3"/>
      <c r="C900" s="3"/>
      <c r="D900" s="8"/>
      <c r="E900" s="8"/>
      <c r="F900" s="8"/>
      <c r="G900" s="8"/>
      <c r="I900" s="203"/>
      <c r="J900" s="204"/>
      <c r="K900" s="204"/>
    </row>
    <row r="901">
      <c r="B901" s="3"/>
      <c r="C901" s="3"/>
      <c r="D901" s="8"/>
      <c r="E901" s="8"/>
      <c r="F901" s="8"/>
      <c r="G901" s="8"/>
      <c r="I901" s="203"/>
      <c r="J901" s="204"/>
      <c r="K901" s="204"/>
    </row>
    <row r="902">
      <c r="B902" s="3"/>
      <c r="C902" s="3"/>
      <c r="D902" s="8"/>
      <c r="E902" s="8"/>
      <c r="F902" s="8"/>
      <c r="G902" s="8"/>
      <c r="I902" s="203"/>
      <c r="J902" s="204"/>
      <c r="K902" s="204"/>
    </row>
    <row r="903">
      <c r="B903" s="3"/>
      <c r="C903" s="3"/>
      <c r="D903" s="8"/>
      <c r="E903" s="8"/>
      <c r="F903" s="8"/>
      <c r="G903" s="8"/>
      <c r="I903" s="203"/>
      <c r="J903" s="204"/>
      <c r="K903" s="204"/>
    </row>
    <row r="904">
      <c r="B904" s="3"/>
      <c r="C904" s="3"/>
      <c r="D904" s="8"/>
      <c r="E904" s="8"/>
      <c r="F904" s="8"/>
      <c r="G904" s="8"/>
      <c r="I904" s="203"/>
      <c r="J904" s="204"/>
      <c r="K904" s="204"/>
    </row>
    <row r="905">
      <c r="B905" s="3"/>
      <c r="C905" s="3"/>
      <c r="D905" s="8"/>
      <c r="E905" s="8"/>
      <c r="F905" s="8"/>
      <c r="G905" s="8"/>
      <c r="I905" s="203"/>
      <c r="J905" s="204"/>
      <c r="K905" s="204"/>
    </row>
    <row r="906">
      <c r="B906" s="3"/>
      <c r="C906" s="3"/>
      <c r="D906" s="8"/>
      <c r="E906" s="8"/>
      <c r="F906" s="8"/>
      <c r="G906" s="8"/>
      <c r="I906" s="203"/>
      <c r="J906" s="204"/>
      <c r="K906" s="204"/>
    </row>
    <row r="907">
      <c r="B907" s="3"/>
      <c r="C907" s="3"/>
      <c r="D907" s="8"/>
      <c r="E907" s="8"/>
      <c r="F907" s="8"/>
      <c r="G907" s="8"/>
      <c r="I907" s="203"/>
      <c r="J907" s="204"/>
      <c r="K907" s="204"/>
    </row>
    <row r="908">
      <c r="B908" s="3"/>
      <c r="C908" s="3"/>
      <c r="D908" s="8"/>
      <c r="E908" s="8"/>
      <c r="F908" s="8"/>
      <c r="G908" s="8"/>
      <c r="I908" s="203"/>
      <c r="J908" s="204"/>
      <c r="K908" s="204"/>
    </row>
    <row r="909">
      <c r="B909" s="3"/>
      <c r="C909" s="3"/>
      <c r="D909" s="8"/>
      <c r="E909" s="8"/>
      <c r="F909" s="8"/>
      <c r="G909" s="8"/>
      <c r="I909" s="203"/>
      <c r="J909" s="204"/>
      <c r="K909" s="204"/>
    </row>
    <row r="910">
      <c r="B910" s="3"/>
      <c r="C910" s="3"/>
      <c r="D910" s="8"/>
      <c r="E910" s="8"/>
      <c r="F910" s="8"/>
      <c r="G910" s="8"/>
      <c r="I910" s="203"/>
      <c r="J910" s="204"/>
      <c r="K910" s="204"/>
    </row>
    <row r="911">
      <c r="B911" s="3"/>
      <c r="C911" s="3"/>
      <c r="D911" s="8"/>
      <c r="E911" s="8"/>
      <c r="F911" s="8"/>
      <c r="G911" s="8"/>
      <c r="I911" s="203"/>
      <c r="J911" s="204"/>
      <c r="K911" s="204"/>
    </row>
    <row r="912">
      <c r="B912" s="3"/>
      <c r="C912" s="3"/>
      <c r="D912" s="8"/>
      <c r="E912" s="8"/>
      <c r="F912" s="8"/>
      <c r="G912" s="8"/>
      <c r="I912" s="203"/>
      <c r="J912" s="204"/>
      <c r="K912" s="204"/>
    </row>
    <row r="913">
      <c r="B913" s="3"/>
      <c r="C913" s="3"/>
      <c r="D913" s="8"/>
      <c r="E913" s="8"/>
      <c r="F913" s="8"/>
      <c r="G913" s="8"/>
      <c r="I913" s="203"/>
      <c r="J913" s="204"/>
      <c r="K913" s="204"/>
    </row>
    <row r="914">
      <c r="B914" s="3"/>
      <c r="C914" s="3"/>
      <c r="D914" s="8"/>
      <c r="E914" s="8"/>
      <c r="F914" s="8"/>
      <c r="G914" s="8"/>
      <c r="I914" s="203"/>
      <c r="J914" s="204"/>
      <c r="K914" s="204"/>
    </row>
    <row r="915">
      <c r="B915" s="3"/>
      <c r="C915" s="3"/>
      <c r="D915" s="8"/>
      <c r="E915" s="8"/>
      <c r="F915" s="8"/>
      <c r="G915" s="8"/>
      <c r="I915" s="203"/>
      <c r="J915" s="204"/>
      <c r="K915" s="204"/>
    </row>
    <row r="916">
      <c r="B916" s="3"/>
      <c r="C916" s="3"/>
      <c r="D916" s="8"/>
      <c r="E916" s="8"/>
      <c r="F916" s="8"/>
      <c r="G916" s="8"/>
      <c r="I916" s="203"/>
      <c r="J916" s="204"/>
      <c r="K916" s="204"/>
    </row>
    <row r="917">
      <c r="B917" s="3"/>
      <c r="C917" s="3"/>
      <c r="D917" s="8"/>
      <c r="E917" s="8"/>
      <c r="F917" s="8"/>
      <c r="G917" s="8"/>
      <c r="I917" s="203"/>
      <c r="J917" s="204"/>
      <c r="K917" s="204"/>
    </row>
    <row r="918">
      <c r="B918" s="3"/>
      <c r="C918" s="3"/>
      <c r="D918" s="8"/>
      <c r="E918" s="8"/>
      <c r="F918" s="8"/>
      <c r="G918" s="8"/>
      <c r="I918" s="203"/>
      <c r="J918" s="204"/>
      <c r="K918" s="204"/>
    </row>
    <row r="919">
      <c r="B919" s="3"/>
      <c r="C919" s="3"/>
      <c r="D919" s="8"/>
      <c r="E919" s="8"/>
      <c r="F919" s="8"/>
      <c r="G919" s="8"/>
      <c r="I919" s="203"/>
      <c r="J919" s="204"/>
      <c r="K919" s="204"/>
    </row>
    <row r="920">
      <c r="B920" s="3"/>
      <c r="C920" s="3"/>
      <c r="D920" s="8"/>
      <c r="E920" s="8"/>
      <c r="F920" s="8"/>
      <c r="G920" s="8"/>
      <c r="I920" s="203"/>
      <c r="J920" s="204"/>
      <c r="K920" s="204"/>
    </row>
    <row r="921">
      <c r="B921" s="3"/>
      <c r="C921" s="3"/>
      <c r="D921" s="8"/>
      <c r="E921" s="8"/>
      <c r="F921" s="8"/>
      <c r="G921" s="8"/>
      <c r="I921" s="203"/>
      <c r="J921" s="204"/>
      <c r="K921" s="204"/>
    </row>
    <row r="922">
      <c r="B922" s="3"/>
      <c r="C922" s="3"/>
      <c r="D922" s="8"/>
      <c r="E922" s="8"/>
      <c r="F922" s="8"/>
      <c r="G922" s="8"/>
      <c r="I922" s="203"/>
      <c r="J922" s="204"/>
      <c r="K922" s="204"/>
    </row>
    <row r="923">
      <c r="B923" s="3"/>
      <c r="C923" s="3"/>
      <c r="D923" s="8"/>
      <c r="E923" s="8"/>
      <c r="F923" s="8"/>
      <c r="G923" s="8"/>
      <c r="I923" s="203"/>
      <c r="J923" s="204"/>
      <c r="K923" s="204"/>
    </row>
    <row r="924">
      <c r="B924" s="3"/>
      <c r="C924" s="3"/>
      <c r="D924" s="8"/>
      <c r="E924" s="8"/>
      <c r="F924" s="8"/>
      <c r="G924" s="8"/>
      <c r="I924" s="203"/>
      <c r="J924" s="204"/>
      <c r="K924" s="204"/>
    </row>
    <row r="925">
      <c r="B925" s="3"/>
      <c r="C925" s="3"/>
      <c r="D925" s="8"/>
      <c r="E925" s="8"/>
      <c r="F925" s="8"/>
      <c r="G925" s="8"/>
      <c r="I925" s="203"/>
      <c r="J925" s="204"/>
      <c r="K925" s="204"/>
    </row>
    <row r="926">
      <c r="B926" s="3"/>
      <c r="C926" s="3"/>
      <c r="D926" s="8"/>
      <c r="E926" s="8"/>
      <c r="F926" s="8"/>
      <c r="G926" s="8"/>
      <c r="I926" s="203"/>
      <c r="J926" s="204"/>
      <c r="K926" s="204"/>
    </row>
    <row r="927">
      <c r="B927" s="3"/>
      <c r="C927" s="3"/>
      <c r="D927" s="8"/>
      <c r="E927" s="8"/>
      <c r="F927" s="8"/>
      <c r="G927" s="8"/>
      <c r="I927" s="203"/>
      <c r="J927" s="204"/>
      <c r="K927" s="204"/>
    </row>
    <row r="928">
      <c r="B928" s="3"/>
      <c r="C928" s="3"/>
      <c r="D928" s="8"/>
      <c r="E928" s="8"/>
      <c r="F928" s="8"/>
      <c r="G928" s="8"/>
      <c r="I928" s="203"/>
      <c r="J928" s="204"/>
      <c r="K928" s="204"/>
    </row>
    <row r="929">
      <c r="B929" s="3"/>
      <c r="C929" s="3"/>
      <c r="D929" s="8"/>
      <c r="E929" s="8"/>
      <c r="F929" s="8"/>
      <c r="G929" s="8"/>
      <c r="I929" s="203"/>
      <c r="J929" s="204"/>
      <c r="K929" s="204"/>
    </row>
    <row r="930">
      <c r="B930" s="3"/>
      <c r="C930" s="3"/>
      <c r="D930" s="8"/>
      <c r="E930" s="8"/>
      <c r="F930" s="8"/>
      <c r="G930" s="8"/>
      <c r="I930" s="203"/>
      <c r="J930" s="204"/>
      <c r="K930" s="204"/>
    </row>
    <row r="931">
      <c r="B931" s="3"/>
      <c r="C931" s="3"/>
      <c r="D931" s="8"/>
      <c r="E931" s="8"/>
      <c r="F931" s="8"/>
      <c r="G931" s="8"/>
      <c r="I931" s="203"/>
      <c r="J931" s="204"/>
      <c r="K931" s="204"/>
    </row>
    <row r="932">
      <c r="B932" s="3"/>
      <c r="C932" s="3"/>
      <c r="D932" s="8"/>
      <c r="E932" s="8"/>
      <c r="F932" s="8"/>
      <c r="G932" s="8"/>
      <c r="I932" s="203"/>
      <c r="J932" s="204"/>
      <c r="K932" s="204"/>
    </row>
    <row r="933">
      <c r="B933" s="3"/>
      <c r="C933" s="3"/>
      <c r="D933" s="8"/>
      <c r="E933" s="8"/>
      <c r="F933" s="8"/>
      <c r="G933" s="8"/>
      <c r="I933" s="203"/>
      <c r="J933" s="204"/>
      <c r="K933" s="204"/>
    </row>
    <row r="934">
      <c r="B934" s="3"/>
      <c r="C934" s="3"/>
      <c r="D934" s="8"/>
      <c r="E934" s="8"/>
      <c r="F934" s="8"/>
      <c r="G934" s="8"/>
      <c r="I934" s="203"/>
      <c r="J934" s="204"/>
      <c r="K934" s="204"/>
    </row>
    <row r="935">
      <c r="B935" s="3"/>
      <c r="C935" s="3"/>
      <c r="D935" s="8"/>
      <c r="E935" s="8"/>
      <c r="F935" s="8"/>
      <c r="G935" s="8"/>
      <c r="I935" s="203"/>
      <c r="J935" s="204"/>
      <c r="K935" s="204"/>
    </row>
    <row r="936">
      <c r="B936" s="3"/>
      <c r="C936" s="3"/>
      <c r="D936" s="8"/>
      <c r="E936" s="8"/>
      <c r="F936" s="8"/>
      <c r="G936" s="8"/>
      <c r="I936" s="203"/>
      <c r="J936" s="204"/>
      <c r="K936" s="204"/>
    </row>
    <row r="937">
      <c r="B937" s="3"/>
      <c r="C937" s="3"/>
      <c r="D937" s="8"/>
      <c r="E937" s="8"/>
      <c r="F937" s="8"/>
      <c r="G937" s="8"/>
      <c r="I937" s="203"/>
      <c r="J937" s="204"/>
      <c r="K937" s="204"/>
    </row>
    <row r="938">
      <c r="B938" s="3"/>
      <c r="C938" s="3"/>
      <c r="D938" s="8"/>
      <c r="E938" s="8"/>
      <c r="F938" s="8"/>
      <c r="G938" s="8"/>
      <c r="I938" s="203"/>
      <c r="J938" s="204"/>
      <c r="K938" s="204"/>
    </row>
    <row r="939">
      <c r="B939" s="3"/>
      <c r="C939" s="3"/>
      <c r="D939" s="8"/>
      <c r="E939" s="8"/>
      <c r="F939" s="8"/>
      <c r="G939" s="8"/>
      <c r="I939" s="203"/>
      <c r="J939" s="204"/>
      <c r="K939" s="204"/>
    </row>
    <row r="940">
      <c r="B940" s="3"/>
      <c r="C940" s="3"/>
      <c r="D940" s="8"/>
      <c r="E940" s="8"/>
      <c r="F940" s="8"/>
      <c r="G940" s="8"/>
      <c r="I940" s="203"/>
      <c r="J940" s="204"/>
      <c r="K940" s="204"/>
    </row>
    <row r="941">
      <c r="B941" s="3"/>
      <c r="C941" s="3"/>
      <c r="D941" s="8"/>
      <c r="E941" s="8"/>
      <c r="F941" s="8"/>
      <c r="G941" s="8"/>
      <c r="I941" s="203"/>
      <c r="J941" s="204"/>
      <c r="K941" s="204"/>
    </row>
    <row r="942">
      <c r="B942" s="3"/>
      <c r="C942" s="3"/>
      <c r="D942" s="8"/>
      <c r="E942" s="8"/>
      <c r="F942" s="8"/>
      <c r="G942" s="8"/>
      <c r="I942" s="203"/>
      <c r="J942" s="204"/>
      <c r="K942" s="204"/>
    </row>
    <row r="943">
      <c r="B943" s="3"/>
      <c r="C943" s="3"/>
      <c r="D943" s="8"/>
      <c r="E943" s="8"/>
      <c r="F943" s="8"/>
      <c r="G943" s="8"/>
      <c r="I943" s="203"/>
      <c r="J943" s="204"/>
      <c r="K943" s="204"/>
    </row>
    <row r="944">
      <c r="B944" s="3"/>
      <c r="C944" s="3"/>
      <c r="D944" s="8"/>
      <c r="E944" s="8"/>
      <c r="F944" s="8"/>
      <c r="G944" s="8"/>
      <c r="I944" s="203"/>
      <c r="J944" s="204"/>
      <c r="K944" s="204"/>
    </row>
    <row r="945">
      <c r="B945" s="3"/>
      <c r="C945" s="3"/>
      <c r="D945" s="8"/>
      <c r="E945" s="8"/>
      <c r="F945" s="8"/>
      <c r="G945" s="8"/>
      <c r="I945" s="203"/>
      <c r="J945" s="204"/>
      <c r="K945" s="204"/>
    </row>
    <row r="946">
      <c r="B946" s="3"/>
      <c r="C946" s="3"/>
      <c r="D946" s="8"/>
      <c r="E946" s="8"/>
      <c r="F946" s="8"/>
      <c r="G946" s="8"/>
      <c r="I946" s="203"/>
      <c r="J946" s="204"/>
      <c r="K946" s="204"/>
    </row>
    <row r="947">
      <c r="B947" s="3"/>
      <c r="C947" s="3"/>
      <c r="D947" s="8"/>
      <c r="E947" s="8"/>
      <c r="F947" s="8"/>
      <c r="G947" s="8"/>
      <c r="I947" s="203"/>
      <c r="J947" s="204"/>
      <c r="K947" s="204"/>
    </row>
    <row r="948">
      <c r="B948" s="3"/>
      <c r="C948" s="3"/>
      <c r="D948" s="8"/>
      <c r="E948" s="8"/>
      <c r="F948" s="8"/>
      <c r="G948" s="8"/>
      <c r="I948" s="203"/>
      <c r="J948" s="204"/>
      <c r="K948" s="204"/>
    </row>
    <row r="949">
      <c r="B949" s="3"/>
      <c r="C949" s="3"/>
      <c r="D949" s="8"/>
      <c r="E949" s="8"/>
      <c r="F949" s="8"/>
      <c r="G949" s="8"/>
      <c r="I949" s="203"/>
      <c r="J949" s="204"/>
      <c r="K949" s="204"/>
    </row>
    <row r="950">
      <c r="B950" s="3"/>
      <c r="C950" s="3"/>
      <c r="D950" s="8"/>
      <c r="E950" s="8"/>
      <c r="F950" s="8"/>
      <c r="G950" s="8"/>
      <c r="I950" s="203"/>
      <c r="J950" s="204"/>
      <c r="K950" s="204"/>
    </row>
    <row r="951">
      <c r="B951" s="3"/>
      <c r="C951" s="3"/>
      <c r="D951" s="8"/>
      <c r="E951" s="8"/>
      <c r="F951" s="8"/>
      <c r="G951" s="8"/>
      <c r="I951" s="203"/>
      <c r="J951" s="204"/>
      <c r="K951" s="204"/>
    </row>
    <row r="952">
      <c r="B952" s="3"/>
      <c r="C952" s="3"/>
      <c r="D952" s="8"/>
      <c r="E952" s="8"/>
      <c r="F952" s="8"/>
      <c r="G952" s="8"/>
      <c r="I952" s="203"/>
      <c r="J952" s="204"/>
      <c r="K952" s="204"/>
    </row>
    <row r="953">
      <c r="B953" s="3"/>
      <c r="C953" s="3"/>
      <c r="D953" s="8"/>
      <c r="E953" s="8"/>
      <c r="F953" s="8"/>
      <c r="G953" s="8"/>
      <c r="I953" s="203"/>
      <c r="J953" s="204"/>
      <c r="K953" s="204"/>
    </row>
    <row r="954">
      <c r="B954" s="3"/>
      <c r="C954" s="3"/>
      <c r="D954" s="8"/>
      <c r="E954" s="8"/>
      <c r="F954" s="8"/>
      <c r="G954" s="8"/>
      <c r="I954" s="203"/>
      <c r="J954" s="204"/>
      <c r="K954" s="204"/>
    </row>
    <row r="955">
      <c r="B955" s="3"/>
      <c r="C955" s="3"/>
      <c r="D955" s="8"/>
      <c r="E955" s="8"/>
      <c r="F955" s="8"/>
      <c r="G955" s="8"/>
      <c r="I955" s="203"/>
      <c r="J955" s="204"/>
      <c r="K955" s="204"/>
    </row>
    <row r="956">
      <c r="B956" s="3"/>
      <c r="C956" s="3"/>
      <c r="D956" s="8"/>
      <c r="E956" s="8"/>
      <c r="F956" s="8"/>
      <c r="G956" s="8"/>
      <c r="I956" s="203"/>
      <c r="J956" s="204"/>
      <c r="K956" s="204"/>
    </row>
    <row r="957">
      <c r="B957" s="3"/>
      <c r="C957" s="3"/>
      <c r="D957" s="8"/>
      <c r="E957" s="8"/>
      <c r="F957" s="8"/>
      <c r="G957" s="8"/>
      <c r="I957" s="203"/>
      <c r="J957" s="204"/>
      <c r="K957" s="204"/>
    </row>
    <row r="958">
      <c r="B958" s="3"/>
      <c r="C958" s="3"/>
      <c r="D958" s="8"/>
      <c r="E958" s="8"/>
      <c r="F958" s="8"/>
      <c r="G958" s="8"/>
      <c r="I958" s="203"/>
      <c r="J958" s="204"/>
      <c r="K958" s="204"/>
    </row>
    <row r="959">
      <c r="B959" s="3"/>
      <c r="C959" s="3"/>
      <c r="D959" s="8"/>
      <c r="E959" s="8"/>
      <c r="F959" s="8"/>
      <c r="G959" s="8"/>
      <c r="I959" s="203"/>
      <c r="J959" s="204"/>
      <c r="K959" s="204"/>
    </row>
    <row r="960">
      <c r="B960" s="3"/>
      <c r="C960" s="3"/>
      <c r="D960" s="8"/>
      <c r="E960" s="8"/>
      <c r="F960" s="8"/>
      <c r="G960" s="8"/>
      <c r="I960" s="203"/>
      <c r="J960" s="204"/>
      <c r="K960" s="204"/>
    </row>
    <row r="961">
      <c r="B961" s="3"/>
      <c r="C961" s="3"/>
      <c r="D961" s="8"/>
      <c r="E961" s="8"/>
      <c r="F961" s="8"/>
      <c r="G961" s="8"/>
      <c r="I961" s="203"/>
      <c r="J961" s="204"/>
      <c r="K961" s="204"/>
    </row>
    <row r="962">
      <c r="B962" s="3"/>
      <c r="C962" s="3"/>
      <c r="D962" s="8"/>
      <c r="E962" s="8"/>
      <c r="F962" s="8"/>
      <c r="G962" s="8"/>
      <c r="I962" s="203"/>
      <c r="J962" s="204"/>
      <c r="K962" s="204"/>
    </row>
    <row r="963">
      <c r="B963" s="3"/>
      <c r="C963" s="3"/>
      <c r="D963" s="8"/>
      <c r="E963" s="8"/>
      <c r="F963" s="8"/>
      <c r="G963" s="8"/>
      <c r="I963" s="203"/>
      <c r="J963" s="204"/>
      <c r="K963" s="204"/>
    </row>
    <row r="964">
      <c r="B964" s="3"/>
      <c r="C964" s="3"/>
      <c r="D964" s="8"/>
      <c r="E964" s="8"/>
      <c r="F964" s="8"/>
      <c r="G964" s="8"/>
      <c r="I964" s="203"/>
      <c r="J964" s="204"/>
      <c r="K964" s="204"/>
    </row>
    <row r="965">
      <c r="B965" s="3"/>
      <c r="C965" s="3"/>
      <c r="D965" s="8"/>
      <c r="E965" s="8"/>
      <c r="F965" s="8"/>
      <c r="G965" s="8"/>
      <c r="I965" s="203"/>
      <c r="J965" s="204"/>
      <c r="K965" s="204"/>
    </row>
    <row r="966">
      <c r="B966" s="3"/>
      <c r="C966" s="3"/>
      <c r="D966" s="8"/>
      <c r="E966" s="8"/>
      <c r="F966" s="8"/>
      <c r="G966" s="8"/>
      <c r="I966" s="203"/>
      <c r="J966" s="204"/>
      <c r="K966" s="204"/>
    </row>
    <row r="967">
      <c r="B967" s="3"/>
      <c r="C967" s="3"/>
      <c r="D967" s="8"/>
      <c r="E967" s="8"/>
      <c r="F967" s="8"/>
      <c r="G967" s="8"/>
      <c r="I967" s="203"/>
      <c r="J967" s="204"/>
      <c r="K967" s="204"/>
    </row>
    <row r="968">
      <c r="B968" s="3"/>
      <c r="C968" s="3"/>
      <c r="D968" s="8"/>
      <c r="E968" s="8"/>
      <c r="F968" s="8"/>
      <c r="G968" s="8"/>
      <c r="I968" s="203"/>
      <c r="J968" s="204"/>
      <c r="K968" s="204"/>
    </row>
    <row r="969">
      <c r="B969" s="3"/>
      <c r="C969" s="3"/>
      <c r="D969" s="8"/>
      <c r="E969" s="8"/>
      <c r="F969" s="8"/>
      <c r="G969" s="8"/>
      <c r="I969" s="203"/>
      <c r="J969" s="204"/>
      <c r="K969" s="204"/>
    </row>
    <row r="970">
      <c r="B970" s="3"/>
      <c r="C970" s="3"/>
      <c r="D970" s="8"/>
      <c r="E970" s="8"/>
      <c r="F970" s="8"/>
      <c r="G970" s="8"/>
      <c r="I970" s="203"/>
      <c r="J970" s="204"/>
      <c r="K970" s="204"/>
    </row>
    <row r="971">
      <c r="B971" s="3"/>
      <c r="C971" s="3"/>
      <c r="D971" s="8"/>
      <c r="E971" s="8"/>
      <c r="F971" s="8"/>
      <c r="G971" s="8"/>
      <c r="I971" s="203"/>
      <c r="J971" s="204"/>
      <c r="K971" s="204"/>
    </row>
    <row r="972">
      <c r="B972" s="3"/>
      <c r="C972" s="3"/>
      <c r="D972" s="8"/>
      <c r="E972" s="8"/>
      <c r="F972" s="8"/>
      <c r="G972" s="8"/>
      <c r="I972" s="203"/>
      <c r="J972" s="204"/>
      <c r="K972" s="204"/>
    </row>
    <row r="973">
      <c r="B973" s="3"/>
      <c r="C973" s="3"/>
      <c r="D973" s="8"/>
      <c r="E973" s="8"/>
      <c r="F973" s="8"/>
      <c r="G973" s="8"/>
      <c r="I973" s="203"/>
      <c r="J973" s="204"/>
      <c r="K973" s="204"/>
    </row>
    <row r="974">
      <c r="B974" s="3"/>
      <c r="C974" s="3"/>
      <c r="D974" s="8"/>
      <c r="E974" s="8"/>
      <c r="F974" s="8"/>
      <c r="G974" s="8"/>
      <c r="I974" s="203"/>
      <c r="J974" s="204"/>
      <c r="K974" s="204"/>
    </row>
    <row r="975">
      <c r="B975" s="3"/>
      <c r="C975" s="3"/>
      <c r="D975" s="8"/>
      <c r="E975" s="8"/>
      <c r="F975" s="8"/>
      <c r="G975" s="8"/>
      <c r="I975" s="203"/>
      <c r="J975" s="204"/>
      <c r="K975" s="204"/>
    </row>
    <row r="976">
      <c r="B976" s="3"/>
      <c r="C976" s="3"/>
      <c r="D976" s="8"/>
      <c r="E976" s="8"/>
      <c r="F976" s="8"/>
      <c r="G976" s="8"/>
      <c r="I976" s="203"/>
      <c r="J976" s="204"/>
      <c r="K976" s="204"/>
    </row>
    <row r="977">
      <c r="B977" s="3"/>
      <c r="C977" s="3"/>
      <c r="D977" s="8"/>
      <c r="E977" s="8"/>
      <c r="F977" s="8"/>
      <c r="G977" s="8"/>
      <c r="I977" s="203"/>
      <c r="J977" s="204"/>
      <c r="K977" s="204"/>
    </row>
    <row r="978">
      <c r="B978" s="3"/>
      <c r="C978" s="3"/>
      <c r="D978" s="8"/>
      <c r="E978" s="8"/>
      <c r="F978" s="8"/>
      <c r="G978" s="8"/>
      <c r="I978" s="203"/>
      <c r="J978" s="204"/>
      <c r="K978" s="204"/>
    </row>
    <row r="979">
      <c r="B979" s="3"/>
      <c r="C979" s="3"/>
      <c r="D979" s="8"/>
      <c r="E979" s="8"/>
      <c r="F979" s="8"/>
      <c r="G979" s="8"/>
      <c r="I979" s="203"/>
      <c r="J979" s="204"/>
      <c r="K979" s="204"/>
    </row>
    <row r="980">
      <c r="B980" s="3"/>
      <c r="C980" s="3"/>
      <c r="D980" s="8"/>
      <c r="E980" s="8"/>
      <c r="F980" s="8"/>
      <c r="G980" s="8"/>
      <c r="I980" s="203"/>
      <c r="J980" s="204"/>
      <c r="K980" s="204"/>
    </row>
    <row r="981">
      <c r="B981" s="3"/>
      <c r="C981" s="3"/>
      <c r="D981" s="8"/>
      <c r="E981" s="8"/>
      <c r="F981" s="8"/>
      <c r="G981" s="8"/>
      <c r="I981" s="203"/>
      <c r="J981" s="204"/>
      <c r="K981" s="204"/>
    </row>
    <row r="982">
      <c r="B982" s="3"/>
      <c r="C982" s="3"/>
      <c r="D982" s="8"/>
      <c r="E982" s="8"/>
      <c r="F982" s="8"/>
      <c r="G982" s="8"/>
      <c r="I982" s="203"/>
      <c r="J982" s="204"/>
      <c r="K982" s="204"/>
    </row>
    <row r="983">
      <c r="B983" s="3"/>
      <c r="C983" s="3"/>
      <c r="D983" s="8"/>
      <c r="E983" s="8"/>
      <c r="F983" s="8"/>
      <c r="G983" s="8"/>
      <c r="I983" s="203"/>
      <c r="J983" s="204"/>
      <c r="K983" s="204"/>
    </row>
    <row r="984">
      <c r="B984" s="3"/>
      <c r="C984" s="3"/>
      <c r="D984" s="8"/>
      <c r="E984" s="8"/>
      <c r="F984" s="8"/>
      <c r="G984" s="8"/>
      <c r="I984" s="203"/>
      <c r="J984" s="204"/>
      <c r="K984" s="204"/>
    </row>
    <row r="985">
      <c r="B985" s="3"/>
      <c r="C985" s="3"/>
      <c r="D985" s="8"/>
      <c r="E985" s="8"/>
      <c r="F985" s="8"/>
      <c r="G985" s="8"/>
      <c r="I985" s="203"/>
      <c r="J985" s="204"/>
      <c r="K985" s="204"/>
    </row>
    <row r="986">
      <c r="B986" s="3"/>
      <c r="C986" s="3"/>
      <c r="D986" s="8"/>
      <c r="E986" s="8"/>
      <c r="F986" s="8"/>
      <c r="G986" s="8"/>
      <c r="I986" s="203"/>
      <c r="J986" s="204"/>
      <c r="K986" s="204"/>
    </row>
    <row r="987">
      <c r="B987" s="3"/>
      <c r="C987" s="3"/>
      <c r="D987" s="8"/>
      <c r="E987" s="8"/>
      <c r="F987" s="8"/>
      <c r="G987" s="8"/>
      <c r="I987" s="203"/>
      <c r="J987" s="204"/>
      <c r="K987" s="204"/>
    </row>
    <row r="988">
      <c r="B988" s="3"/>
      <c r="C988" s="3"/>
      <c r="D988" s="8"/>
      <c r="E988" s="8"/>
      <c r="F988" s="8"/>
      <c r="G988" s="8"/>
      <c r="I988" s="203"/>
      <c r="J988" s="204"/>
      <c r="K988" s="204"/>
    </row>
    <row r="989">
      <c r="B989" s="3"/>
      <c r="C989" s="3"/>
      <c r="D989" s="8"/>
      <c r="E989" s="8"/>
      <c r="F989" s="8"/>
      <c r="G989" s="8"/>
      <c r="I989" s="203"/>
      <c r="J989" s="204"/>
      <c r="K989" s="204"/>
    </row>
    <row r="990">
      <c r="B990" s="3"/>
      <c r="C990" s="3"/>
      <c r="D990" s="8"/>
      <c r="E990" s="8"/>
      <c r="F990" s="8"/>
      <c r="G990" s="8"/>
      <c r="I990" s="203"/>
      <c r="J990" s="204"/>
      <c r="K990" s="204"/>
    </row>
    <row r="991">
      <c r="B991" s="3"/>
      <c r="C991" s="3"/>
      <c r="D991" s="8"/>
      <c r="E991" s="8"/>
      <c r="F991" s="8"/>
      <c r="G991" s="8"/>
      <c r="I991" s="203"/>
      <c r="J991" s="204"/>
      <c r="K991" s="204"/>
    </row>
    <row r="992">
      <c r="B992" s="3"/>
      <c r="C992" s="3"/>
      <c r="D992" s="8"/>
      <c r="E992" s="8"/>
      <c r="F992" s="8"/>
      <c r="G992" s="8"/>
      <c r="I992" s="203"/>
      <c r="J992" s="204"/>
      <c r="K992" s="204"/>
    </row>
    <row r="993">
      <c r="B993" s="3"/>
      <c r="C993" s="3"/>
      <c r="D993" s="8"/>
      <c r="E993" s="8"/>
      <c r="F993" s="8"/>
      <c r="G993" s="8"/>
      <c r="I993" s="203"/>
      <c r="J993" s="204"/>
      <c r="K993" s="204"/>
    </row>
    <row r="994">
      <c r="B994" s="3"/>
      <c r="C994" s="3"/>
      <c r="D994" s="8"/>
      <c r="E994" s="8"/>
      <c r="F994" s="8"/>
      <c r="G994" s="8"/>
      <c r="I994" s="203"/>
      <c r="J994" s="204"/>
      <c r="K994" s="204"/>
    </row>
    <row r="995">
      <c r="B995" s="3"/>
      <c r="C995" s="3"/>
      <c r="D995" s="8"/>
      <c r="E995" s="8"/>
      <c r="F995" s="8"/>
      <c r="G995" s="8"/>
      <c r="I995" s="203"/>
      <c r="J995" s="204"/>
      <c r="K995" s="204"/>
    </row>
    <row r="996">
      <c r="B996" s="3"/>
      <c r="C996" s="3"/>
      <c r="D996" s="8"/>
      <c r="E996" s="8"/>
      <c r="F996" s="8"/>
      <c r="G996" s="8"/>
      <c r="I996" s="203"/>
      <c r="J996" s="204"/>
      <c r="K996" s="204"/>
    </row>
    <row r="997">
      <c r="B997" s="3"/>
      <c r="C997" s="3"/>
      <c r="D997" s="8"/>
      <c r="E997" s="8"/>
      <c r="F997" s="8"/>
      <c r="G997" s="8"/>
      <c r="I997" s="203"/>
      <c r="J997" s="204"/>
      <c r="K997" s="204"/>
    </row>
    <row r="998">
      <c r="B998" s="3"/>
      <c r="C998" s="3"/>
      <c r="D998" s="8"/>
      <c r="E998" s="8"/>
      <c r="F998" s="8"/>
      <c r="G998" s="8"/>
      <c r="I998" s="203"/>
      <c r="J998" s="204"/>
      <c r="K998" s="204"/>
    </row>
    <row r="999">
      <c r="B999" s="3"/>
      <c r="C999" s="3"/>
      <c r="D999" s="8"/>
      <c r="E999" s="8"/>
      <c r="F999" s="8"/>
      <c r="G999" s="8"/>
      <c r="I999" s="203"/>
      <c r="J999" s="204"/>
      <c r="K999" s="204"/>
    </row>
    <row r="1000">
      <c r="B1000" s="3"/>
      <c r="C1000" s="3"/>
      <c r="D1000" s="8"/>
      <c r="E1000" s="8"/>
      <c r="F1000" s="8"/>
      <c r="G1000" s="8"/>
      <c r="I1000" s="203"/>
      <c r="J1000" s="204"/>
      <c r="K1000" s="204"/>
    </row>
    <row r="1001">
      <c r="B1001" s="3"/>
      <c r="C1001" s="3"/>
      <c r="D1001" s="8"/>
      <c r="E1001" s="8"/>
      <c r="F1001" s="8"/>
      <c r="G1001" s="8"/>
      <c r="I1001" s="203"/>
      <c r="J1001" s="204"/>
      <c r="K1001" s="204"/>
    </row>
    <row r="1002">
      <c r="B1002" s="3"/>
      <c r="C1002" s="3"/>
      <c r="D1002" s="8"/>
      <c r="E1002" s="8"/>
      <c r="F1002" s="8"/>
      <c r="G1002" s="8"/>
      <c r="I1002" s="203"/>
      <c r="J1002" s="204"/>
      <c r="K1002" s="204"/>
    </row>
    <row r="1003">
      <c r="B1003" s="3"/>
      <c r="C1003" s="3"/>
      <c r="D1003" s="8"/>
      <c r="E1003" s="8"/>
      <c r="F1003" s="8"/>
      <c r="G1003" s="8"/>
      <c r="I1003" s="203"/>
      <c r="J1003" s="204"/>
      <c r="K1003" s="204"/>
    </row>
    <row r="1004">
      <c r="B1004" s="3"/>
      <c r="C1004" s="3"/>
      <c r="D1004" s="8"/>
      <c r="E1004" s="8"/>
      <c r="F1004" s="8"/>
      <c r="G1004" s="8"/>
      <c r="I1004" s="203"/>
      <c r="J1004" s="204"/>
      <c r="K1004" s="204"/>
    </row>
    <row r="1005">
      <c r="B1005" s="3"/>
      <c r="C1005" s="3"/>
      <c r="D1005" s="8"/>
      <c r="E1005" s="8"/>
      <c r="F1005" s="8"/>
      <c r="G1005" s="8"/>
      <c r="I1005" s="203"/>
      <c r="J1005" s="204"/>
      <c r="K1005" s="204"/>
    </row>
    <row r="1006">
      <c r="B1006" s="3"/>
      <c r="C1006" s="3"/>
      <c r="D1006" s="8"/>
      <c r="E1006" s="8"/>
      <c r="F1006" s="8"/>
      <c r="G1006" s="8"/>
      <c r="I1006" s="203"/>
      <c r="J1006" s="204"/>
      <c r="K1006" s="204"/>
    </row>
    <row r="1007">
      <c r="B1007" s="3"/>
      <c r="C1007" s="3"/>
      <c r="D1007" s="8"/>
      <c r="E1007" s="8"/>
      <c r="F1007" s="8"/>
      <c r="G1007" s="8"/>
      <c r="I1007" s="203"/>
      <c r="J1007" s="204"/>
      <c r="K1007" s="204"/>
    </row>
    <row r="1008">
      <c r="B1008" s="3"/>
      <c r="C1008" s="3"/>
      <c r="D1008" s="8"/>
      <c r="E1008" s="8"/>
      <c r="F1008" s="8"/>
      <c r="G1008" s="8"/>
      <c r="I1008" s="203"/>
      <c r="J1008" s="204"/>
      <c r="K1008" s="204"/>
    </row>
    <row r="1009">
      <c r="B1009" s="3"/>
      <c r="C1009" s="3"/>
      <c r="D1009" s="8"/>
      <c r="E1009" s="8"/>
      <c r="F1009" s="8"/>
      <c r="G1009" s="8"/>
      <c r="I1009" s="203"/>
      <c r="J1009" s="204"/>
      <c r="K1009" s="204"/>
    </row>
    <row r="1010">
      <c r="B1010" s="3"/>
      <c r="C1010" s="3"/>
      <c r="D1010" s="8"/>
      <c r="E1010" s="8"/>
      <c r="F1010" s="8"/>
      <c r="G1010" s="8"/>
      <c r="I1010" s="203"/>
      <c r="J1010" s="204"/>
      <c r="K1010" s="204"/>
    </row>
    <row r="1011">
      <c r="B1011" s="3"/>
      <c r="C1011" s="3"/>
      <c r="D1011" s="8"/>
      <c r="E1011" s="8"/>
      <c r="F1011" s="8"/>
      <c r="G1011" s="8"/>
      <c r="I1011" s="203"/>
      <c r="J1011" s="204"/>
      <c r="K1011" s="204"/>
    </row>
    <row r="1012">
      <c r="B1012" s="3"/>
      <c r="C1012" s="3"/>
      <c r="D1012" s="8"/>
      <c r="E1012" s="8"/>
      <c r="F1012" s="8"/>
      <c r="G1012" s="8"/>
      <c r="I1012" s="203"/>
      <c r="J1012" s="204"/>
      <c r="K1012" s="204"/>
    </row>
    <row r="1013">
      <c r="B1013" s="3"/>
      <c r="C1013" s="3"/>
      <c r="D1013" s="8"/>
      <c r="E1013" s="8"/>
      <c r="F1013" s="8"/>
      <c r="G1013" s="8"/>
      <c r="I1013" s="203"/>
      <c r="J1013" s="204"/>
      <c r="K1013" s="204"/>
    </row>
    <row r="1014">
      <c r="B1014" s="3"/>
      <c r="C1014" s="3"/>
      <c r="D1014" s="8"/>
      <c r="E1014" s="8"/>
      <c r="F1014" s="8"/>
      <c r="G1014" s="8"/>
      <c r="I1014" s="203"/>
      <c r="J1014" s="204"/>
      <c r="K1014" s="204"/>
    </row>
    <row r="1015">
      <c r="B1015" s="3"/>
      <c r="C1015" s="3"/>
      <c r="D1015" s="8"/>
      <c r="E1015" s="8"/>
      <c r="F1015" s="8"/>
      <c r="G1015" s="8"/>
      <c r="I1015" s="203"/>
      <c r="J1015" s="204"/>
      <c r="K1015" s="204"/>
    </row>
  </sheetData>
  <hyperlinks>
    <hyperlink r:id="rId1" ref="I5"/>
    <hyperlink r:id="rId2" ref="J5"/>
    <hyperlink r:id="rId3" ref="K5"/>
    <hyperlink r:id="rId4" ref="L5"/>
    <hyperlink r:id="rId5" ref="I7"/>
    <hyperlink r:id="rId6" ref="J7"/>
    <hyperlink r:id="rId7" ref="K7"/>
    <hyperlink r:id="rId8" ref="L7"/>
    <hyperlink r:id="rId9" ref="I8"/>
    <hyperlink r:id="rId10" ref="J8"/>
    <hyperlink r:id="rId11" ref="K8"/>
    <hyperlink r:id="rId12" ref="L8"/>
    <hyperlink r:id="rId13" ref="I9"/>
    <hyperlink r:id="rId14" ref="J9"/>
    <hyperlink r:id="rId15" ref="K9"/>
    <hyperlink r:id="rId16" ref="L9"/>
    <hyperlink r:id="rId17" ref="I10"/>
    <hyperlink r:id="rId18" ref="J10"/>
    <hyperlink r:id="rId19" ref="K10"/>
    <hyperlink r:id="rId20" ref="L10"/>
    <hyperlink r:id="rId21" ref="I11"/>
    <hyperlink r:id="rId22" ref="J11"/>
    <hyperlink r:id="rId23" ref="K11"/>
    <hyperlink r:id="rId24" ref="L11"/>
    <hyperlink r:id="rId25" ref="I12"/>
    <hyperlink r:id="rId26" ref="J12"/>
    <hyperlink r:id="rId27" ref="K12"/>
    <hyperlink r:id="rId28" ref="L12"/>
    <hyperlink r:id="rId29" ref="I13"/>
    <hyperlink r:id="rId30" ref="J13"/>
    <hyperlink r:id="rId31" ref="K13"/>
    <hyperlink r:id="rId32" ref="L13"/>
    <hyperlink r:id="rId33" ref="I14"/>
    <hyperlink r:id="rId34" ref="J14"/>
    <hyperlink r:id="rId35" ref="K14"/>
    <hyperlink r:id="rId36" ref="L14"/>
  </hyperlinks>
  <printOptions/>
  <pageMargins bottom="0.75" footer="0.0" header="0.0" left="0.7" right="0.7" top="0.75"/>
  <pageSetup orientation="landscape"/>
  <drawing r:id="rId37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3.56"/>
    <col customWidth="1" min="2" max="2" width="23.22"/>
    <col customWidth="1" min="3" max="3" width="21.11"/>
    <col customWidth="1" min="9" max="9" width="19.33"/>
  </cols>
  <sheetData>
    <row r="1">
      <c r="C1" s="2"/>
      <c r="D1" s="2"/>
      <c r="E1" s="2"/>
      <c r="F1" s="2"/>
      <c r="G1" s="2"/>
      <c r="H1" s="2"/>
    </row>
    <row r="2">
      <c r="B2" s="239" t="s">
        <v>329</v>
      </c>
      <c r="F2" s="241"/>
      <c r="G2" s="241"/>
      <c r="H2" s="241"/>
      <c r="I2" s="242"/>
    </row>
    <row r="3">
      <c r="B3" s="243">
        <v>2019.0</v>
      </c>
      <c r="C3" s="241"/>
      <c r="D3" s="241"/>
      <c r="E3" s="241"/>
      <c r="F3" s="241"/>
      <c r="G3" s="241"/>
      <c r="H3" s="241"/>
      <c r="I3" s="242"/>
    </row>
    <row r="4">
      <c r="B4" s="245" t="s">
        <v>331</v>
      </c>
      <c r="C4" s="247" t="s">
        <v>332</v>
      </c>
      <c r="D4" s="247" t="s">
        <v>333</v>
      </c>
      <c r="E4" s="248" t="s">
        <v>334</v>
      </c>
      <c r="F4" s="250" t="s">
        <v>335</v>
      </c>
      <c r="G4" s="250" t="s">
        <v>336</v>
      </c>
      <c r="H4" s="250" t="s">
        <v>337</v>
      </c>
      <c r="I4" s="251" t="s">
        <v>338</v>
      </c>
    </row>
    <row r="5">
      <c r="B5" s="252" t="s">
        <v>339</v>
      </c>
      <c r="C5" s="253" t="s">
        <v>340</v>
      </c>
      <c r="D5" s="253">
        <v>1199.0</v>
      </c>
      <c r="E5" s="254">
        <v>5.0</v>
      </c>
      <c r="F5" s="255">
        <v>0.08</v>
      </c>
      <c r="G5" s="257">
        <v>24.0</v>
      </c>
      <c r="H5" s="258">
        <v>11370.0</v>
      </c>
      <c r="I5" s="251" t="s">
        <v>342</v>
      </c>
    </row>
    <row r="6">
      <c r="B6" s="245" t="s">
        <v>10</v>
      </c>
      <c r="C6" s="253" t="s">
        <v>344</v>
      </c>
      <c r="D6" s="253">
        <v>387.0</v>
      </c>
      <c r="E6" s="248">
        <v>7.0</v>
      </c>
      <c r="F6" s="248" t="s">
        <v>347</v>
      </c>
      <c r="G6" s="248">
        <v>3.3</v>
      </c>
      <c r="H6" s="259">
        <v>34000.0</v>
      </c>
      <c r="I6" s="242"/>
    </row>
    <row r="7">
      <c r="B7" s="245" t="s">
        <v>352</v>
      </c>
      <c r="C7" s="253"/>
      <c r="D7" s="253">
        <v>357.0</v>
      </c>
      <c r="E7" s="248">
        <v>8.0</v>
      </c>
      <c r="F7" s="248" t="s">
        <v>353</v>
      </c>
      <c r="G7" s="248" t="s">
        <v>353</v>
      </c>
      <c r="H7" s="260"/>
      <c r="I7" s="251" t="s">
        <v>356</v>
      </c>
    </row>
    <row r="8">
      <c r="B8" s="245" t="s">
        <v>357</v>
      </c>
      <c r="C8" s="253" t="s">
        <v>344</v>
      </c>
      <c r="D8" s="253">
        <v>304.0</v>
      </c>
      <c r="E8" s="248">
        <v>8.0</v>
      </c>
      <c r="F8" s="248" t="s">
        <v>353</v>
      </c>
      <c r="G8" s="248">
        <v>24.0</v>
      </c>
      <c r="H8" s="259">
        <v>11370.0</v>
      </c>
      <c r="I8" s="242"/>
    </row>
    <row r="9">
      <c r="B9" s="245" t="s">
        <v>359</v>
      </c>
      <c r="C9" s="253" t="s">
        <v>344</v>
      </c>
      <c r="D9" s="253">
        <v>300.0</v>
      </c>
      <c r="E9" s="248">
        <v>8.0</v>
      </c>
      <c r="F9" s="248" t="s">
        <v>353</v>
      </c>
      <c r="G9" s="248">
        <v>17.4</v>
      </c>
      <c r="H9" s="259">
        <v>12000.0</v>
      </c>
      <c r="I9" s="242"/>
    </row>
    <row r="10">
      <c r="B10" s="245" t="s">
        <v>108</v>
      </c>
      <c r="C10" s="253" t="s">
        <v>362</v>
      </c>
      <c r="D10" s="253">
        <v>190.0</v>
      </c>
      <c r="E10" s="248">
        <v>8.0</v>
      </c>
      <c r="F10" s="248" t="s">
        <v>353</v>
      </c>
      <c r="G10" s="248">
        <v>5.3</v>
      </c>
      <c r="H10" s="259">
        <v>12000.0</v>
      </c>
      <c r="I10" s="251" t="s">
        <v>365</v>
      </c>
    </row>
    <row r="11">
      <c r="B11" s="245" t="s">
        <v>367</v>
      </c>
      <c r="C11" s="253" t="s">
        <v>344</v>
      </c>
      <c r="D11" s="253">
        <v>188.0</v>
      </c>
      <c r="E11" s="248">
        <v>5.0</v>
      </c>
      <c r="F11" s="264">
        <v>0.08</v>
      </c>
      <c r="G11" s="248">
        <v>17.4</v>
      </c>
      <c r="H11" s="259">
        <v>12000.0</v>
      </c>
      <c r="I11" s="242"/>
    </row>
    <row r="12">
      <c r="B12" s="245" t="s">
        <v>371</v>
      </c>
      <c r="C12" s="253" t="s">
        <v>372</v>
      </c>
      <c r="D12" s="253">
        <v>187.0</v>
      </c>
      <c r="E12" s="248">
        <v>8.0</v>
      </c>
      <c r="F12" s="248" t="s">
        <v>353</v>
      </c>
      <c r="G12" s="248">
        <v>17.4</v>
      </c>
      <c r="H12" s="259">
        <v>12000.0</v>
      </c>
      <c r="I12" s="242"/>
    </row>
    <row r="13">
      <c r="B13" s="245" t="s">
        <v>374</v>
      </c>
      <c r="C13" s="253" t="s">
        <v>344</v>
      </c>
      <c r="D13" s="253">
        <v>161.0</v>
      </c>
      <c r="E13" s="248">
        <v>8.0</v>
      </c>
      <c r="F13" s="248" t="s">
        <v>353</v>
      </c>
      <c r="G13" s="248">
        <v>17.4</v>
      </c>
      <c r="H13" s="259">
        <v>12000.0</v>
      </c>
      <c r="I13" s="242"/>
    </row>
    <row r="14">
      <c r="B14" s="245" t="s">
        <v>377</v>
      </c>
      <c r="C14" s="253" t="s">
        <v>340</v>
      </c>
      <c r="D14" s="253">
        <v>95.0</v>
      </c>
      <c r="E14" s="248">
        <v>5.0</v>
      </c>
      <c r="F14" s="264">
        <v>0.08</v>
      </c>
      <c r="G14" s="248">
        <v>22.0</v>
      </c>
      <c r="H14" s="259">
        <v>12000.0</v>
      </c>
      <c r="I14" s="242"/>
    </row>
    <row r="15">
      <c r="B15" s="245" t="s">
        <v>381</v>
      </c>
      <c r="C15" s="253" t="s">
        <v>372</v>
      </c>
      <c r="D15" s="253">
        <v>93.0</v>
      </c>
      <c r="E15" s="248">
        <v>5.0</v>
      </c>
      <c r="F15" s="264">
        <v>0.08</v>
      </c>
      <c r="G15" s="248">
        <v>17.4</v>
      </c>
      <c r="H15" s="259">
        <v>12000.0</v>
      </c>
      <c r="I15" s="242"/>
    </row>
    <row r="16">
      <c r="B16" s="245" t="s">
        <v>384</v>
      </c>
      <c r="C16" s="253" t="s">
        <v>344</v>
      </c>
      <c r="D16" s="253">
        <v>50.0</v>
      </c>
      <c r="E16" s="248">
        <v>5.0</v>
      </c>
      <c r="F16" s="264">
        <v>0.08</v>
      </c>
      <c r="G16" s="248">
        <v>17.4</v>
      </c>
      <c r="H16" s="259">
        <v>12000.0</v>
      </c>
      <c r="I16" s="242"/>
    </row>
    <row r="17">
      <c r="B17" s="245" t="s">
        <v>386</v>
      </c>
      <c r="C17" s="253" t="s">
        <v>387</v>
      </c>
      <c r="D17" s="253">
        <v>43.0</v>
      </c>
      <c r="E17" s="248">
        <v>8.0</v>
      </c>
      <c r="F17" s="248" t="s">
        <v>353</v>
      </c>
      <c r="G17" s="248">
        <v>22.0</v>
      </c>
      <c r="H17" s="259">
        <v>11500.0</v>
      </c>
      <c r="I17" s="242"/>
    </row>
    <row r="18">
      <c r="B18" s="245" t="s">
        <v>388</v>
      </c>
      <c r="C18" s="253" t="s">
        <v>344</v>
      </c>
      <c r="D18" s="253">
        <v>41.0</v>
      </c>
      <c r="E18" s="248">
        <v>8.0</v>
      </c>
      <c r="F18" s="248" t="s">
        <v>353</v>
      </c>
      <c r="G18" s="248">
        <v>22.0</v>
      </c>
      <c r="H18" s="259">
        <v>11500.0</v>
      </c>
      <c r="I18" s="242"/>
    </row>
    <row r="19">
      <c r="B19" s="245" t="s">
        <v>389</v>
      </c>
      <c r="C19" s="253" t="s">
        <v>362</v>
      </c>
      <c r="D19" s="253">
        <v>3.0</v>
      </c>
      <c r="E19" s="248">
        <v>5.0</v>
      </c>
      <c r="F19" s="264">
        <v>0.08</v>
      </c>
      <c r="G19" s="248">
        <v>5.3</v>
      </c>
      <c r="H19" s="259">
        <v>12000.0</v>
      </c>
      <c r="I19" s="251" t="s">
        <v>365</v>
      </c>
    </row>
    <row r="20">
      <c r="B20" s="265" t="s">
        <v>393</v>
      </c>
      <c r="C20" s="253" t="s">
        <v>344</v>
      </c>
      <c r="D20" s="266">
        <v>2.0</v>
      </c>
      <c r="E20" s="254">
        <v>5.0</v>
      </c>
      <c r="F20" s="255">
        <v>0.08</v>
      </c>
      <c r="G20" s="257">
        <v>43.9</v>
      </c>
      <c r="H20" s="258">
        <v>2360.0</v>
      </c>
      <c r="I20" s="242"/>
    </row>
    <row r="21">
      <c r="B21" s="267" t="s">
        <v>396</v>
      </c>
      <c r="C21" s="268"/>
      <c r="D21" s="268">
        <v>3600.0</v>
      </c>
      <c r="E21" s="254">
        <v>6.7</v>
      </c>
      <c r="F21" s="269"/>
      <c r="G21" s="269"/>
      <c r="H21" s="269"/>
      <c r="I21" s="242"/>
    </row>
    <row r="22">
      <c r="B22" s="245" t="s">
        <v>398</v>
      </c>
      <c r="C22" s="247" t="s">
        <v>399</v>
      </c>
      <c r="D22" s="247">
        <v>1350.0</v>
      </c>
      <c r="E22" s="254">
        <v>12.0</v>
      </c>
      <c r="F22" s="255">
        <v>0.1</v>
      </c>
      <c r="G22" s="257">
        <v>6.3</v>
      </c>
      <c r="H22" s="258">
        <v>12000.0</v>
      </c>
      <c r="I22" s="242"/>
    </row>
    <row r="23">
      <c r="B23" s="252" t="s">
        <v>400</v>
      </c>
      <c r="C23" s="253"/>
      <c r="D23" s="253">
        <v>4950.0</v>
      </c>
      <c r="E23" s="270"/>
      <c r="F23" s="269"/>
      <c r="G23" s="269"/>
      <c r="H23" s="269"/>
      <c r="I23" s="242"/>
    </row>
    <row r="24">
      <c r="B24" s="265" t="s">
        <v>402</v>
      </c>
      <c r="C24" s="241"/>
      <c r="D24" s="241"/>
      <c r="E24" s="241"/>
      <c r="F24" s="241"/>
      <c r="G24" s="241"/>
      <c r="H24" s="241"/>
      <c r="I24" s="242"/>
    </row>
    <row r="25">
      <c r="B25" s="251" t="s">
        <v>403</v>
      </c>
      <c r="E25" s="241"/>
      <c r="F25" s="241"/>
      <c r="G25" s="241"/>
      <c r="H25" s="241"/>
      <c r="I25" s="242"/>
    </row>
    <row r="26">
      <c r="B26" s="251" t="s">
        <v>405</v>
      </c>
      <c r="H26" s="241"/>
      <c r="I26" s="242"/>
    </row>
    <row r="27">
      <c r="B27" s="251" t="s">
        <v>406</v>
      </c>
      <c r="H27" s="241"/>
      <c r="I27" s="242"/>
    </row>
    <row r="28">
      <c r="B28" s="251" t="s">
        <v>407</v>
      </c>
      <c r="I28" s="242"/>
    </row>
    <row r="29">
      <c r="B29" s="242"/>
      <c r="C29" s="241"/>
      <c r="D29" s="241"/>
      <c r="E29" s="241"/>
      <c r="F29" s="241"/>
      <c r="G29" s="241"/>
      <c r="H29" s="241"/>
      <c r="I29" s="242"/>
    </row>
    <row r="30">
      <c r="B30" s="251" t="s">
        <v>409</v>
      </c>
      <c r="C30" s="241"/>
      <c r="D30" s="241"/>
      <c r="E30" s="241"/>
      <c r="F30" s="241"/>
      <c r="G30" s="241"/>
      <c r="H30" s="241"/>
      <c r="I30" s="242"/>
    </row>
    <row r="31">
      <c r="B31" s="251" t="s">
        <v>411</v>
      </c>
      <c r="E31" s="241"/>
      <c r="F31" s="241"/>
      <c r="G31" s="241"/>
      <c r="H31" s="241"/>
      <c r="I31" s="242"/>
    </row>
    <row r="32">
      <c r="B32" s="251" t="s">
        <v>412</v>
      </c>
      <c r="I32" s="242"/>
    </row>
    <row r="33">
      <c r="B33" s="251" t="s">
        <v>413</v>
      </c>
      <c r="F33" s="241"/>
      <c r="G33" s="241"/>
      <c r="H33" s="241"/>
      <c r="I33" s="242"/>
    </row>
    <row r="34">
      <c r="B34" s="242"/>
      <c r="C34" s="241"/>
      <c r="D34" s="241"/>
      <c r="E34" s="241"/>
      <c r="F34" s="241"/>
      <c r="G34" s="241"/>
      <c r="H34" s="241"/>
      <c r="I34" s="242"/>
    </row>
    <row r="35">
      <c r="B35" s="251" t="s">
        <v>414</v>
      </c>
      <c r="C35" s="241"/>
      <c r="D35" s="241"/>
      <c r="E35" s="241"/>
      <c r="F35" s="241"/>
      <c r="G35" s="241"/>
      <c r="H35" s="241"/>
      <c r="I35" s="242"/>
    </row>
    <row r="36">
      <c r="B36" s="251" t="s">
        <v>415</v>
      </c>
      <c r="F36" s="241"/>
      <c r="G36" s="241"/>
      <c r="H36" s="241"/>
      <c r="I36" s="242"/>
    </row>
    <row r="37">
      <c r="B37" s="251" t="s">
        <v>416</v>
      </c>
      <c r="C37" s="241"/>
      <c r="D37" s="241"/>
      <c r="E37" s="241"/>
      <c r="F37" s="241"/>
      <c r="G37" s="241"/>
      <c r="H37" s="241"/>
      <c r="I37" s="242"/>
    </row>
    <row r="38">
      <c r="B38" s="251" t="s">
        <v>417</v>
      </c>
      <c r="C38" s="241"/>
      <c r="D38" s="241"/>
      <c r="E38" s="241"/>
      <c r="F38" s="241"/>
      <c r="G38" s="241"/>
      <c r="H38" s="241"/>
      <c r="I38" s="242"/>
    </row>
    <row r="39">
      <c r="B39" s="251" t="s">
        <v>418</v>
      </c>
      <c r="C39" s="241"/>
      <c r="D39" s="241"/>
      <c r="E39" s="241"/>
      <c r="F39" s="241"/>
      <c r="G39" s="241"/>
      <c r="H39" s="241"/>
      <c r="I39" s="242"/>
    </row>
    <row r="40">
      <c r="B40" s="251" t="s">
        <v>419</v>
      </c>
      <c r="C40" s="241"/>
      <c r="D40" s="241"/>
      <c r="E40" s="241"/>
      <c r="F40" s="241"/>
      <c r="G40" s="241"/>
      <c r="H40" s="241"/>
      <c r="I40" s="242"/>
    </row>
    <row r="41">
      <c r="B41" s="251" t="s">
        <v>420</v>
      </c>
      <c r="C41" s="241"/>
      <c r="D41" s="241"/>
      <c r="E41" s="241"/>
      <c r="F41" s="241"/>
      <c r="G41" s="241"/>
      <c r="H41" s="241"/>
      <c r="I41" s="242"/>
    </row>
    <row r="42">
      <c r="B42" s="251" t="s">
        <v>421</v>
      </c>
      <c r="C42" s="241"/>
      <c r="D42" s="241"/>
      <c r="E42" s="241"/>
      <c r="F42" s="241"/>
      <c r="G42" s="241"/>
      <c r="H42" s="241"/>
      <c r="I42" s="242"/>
    </row>
    <row r="43">
      <c r="B43" s="242"/>
      <c r="C43" s="241"/>
      <c r="D43" s="241"/>
      <c r="E43" s="241"/>
      <c r="F43" s="241"/>
      <c r="G43" s="241"/>
      <c r="H43" s="241"/>
      <c r="I43" s="242"/>
    </row>
    <row r="44">
      <c r="B44" s="242"/>
      <c r="C44" s="241"/>
      <c r="D44" s="241"/>
      <c r="E44" s="241"/>
      <c r="F44" s="241"/>
      <c r="G44" s="241"/>
      <c r="H44" s="241"/>
      <c r="I44" s="242"/>
    </row>
    <row r="45">
      <c r="B45" s="242"/>
      <c r="C45" s="241"/>
      <c r="D45" s="241"/>
      <c r="E45" s="241"/>
      <c r="F45" s="241"/>
      <c r="G45" s="241"/>
      <c r="H45" s="241"/>
      <c r="I45" s="242"/>
    </row>
    <row r="46">
      <c r="B46" s="242"/>
      <c r="C46" s="241"/>
      <c r="D46" s="241"/>
      <c r="E46" s="241"/>
      <c r="F46" s="241"/>
      <c r="G46" s="241"/>
      <c r="H46" s="241"/>
      <c r="I46" s="242"/>
    </row>
    <row r="47">
      <c r="B47" s="242"/>
      <c r="C47" s="241"/>
      <c r="D47" s="241"/>
      <c r="E47" s="241"/>
      <c r="F47" s="241"/>
      <c r="G47" s="241"/>
      <c r="H47" s="241"/>
      <c r="I47" s="242"/>
    </row>
    <row r="48">
      <c r="C48" s="2"/>
      <c r="D48" s="2"/>
      <c r="E48" s="2"/>
      <c r="F48" s="2"/>
      <c r="G48" s="2"/>
      <c r="H48" s="2"/>
    </row>
    <row r="49">
      <c r="C49" s="2"/>
      <c r="D49" s="2"/>
      <c r="E49" s="2"/>
      <c r="F49" s="2"/>
      <c r="G49" s="2"/>
      <c r="H49" s="2"/>
    </row>
    <row r="50">
      <c r="C50" s="2"/>
      <c r="D50" s="2"/>
      <c r="E50" s="2"/>
      <c r="F50" s="2"/>
      <c r="G50" s="2"/>
      <c r="H50" s="2"/>
    </row>
    <row r="51">
      <c r="C51" s="2"/>
      <c r="D51" s="2"/>
      <c r="E51" s="2"/>
      <c r="F51" s="2"/>
      <c r="G51" s="2"/>
      <c r="H51" s="2"/>
    </row>
    <row r="52">
      <c r="C52" s="2"/>
      <c r="D52" s="2"/>
      <c r="E52" s="2"/>
      <c r="F52" s="2"/>
      <c r="G52" s="2"/>
      <c r="H52" s="2"/>
    </row>
    <row r="53">
      <c r="C53" s="2"/>
      <c r="D53" s="2"/>
      <c r="E53" s="2"/>
      <c r="F53" s="2"/>
      <c r="G53" s="2"/>
      <c r="H53" s="2"/>
    </row>
    <row r="54">
      <c r="C54" s="2"/>
      <c r="D54" s="2"/>
      <c r="E54" s="2"/>
      <c r="F54" s="2"/>
      <c r="G54" s="2"/>
      <c r="H54" s="2"/>
    </row>
    <row r="55">
      <c r="C55" s="2"/>
      <c r="D55" s="2"/>
      <c r="E55" s="2"/>
      <c r="F55" s="2"/>
      <c r="G55" s="2"/>
      <c r="H55" s="2"/>
    </row>
    <row r="56">
      <c r="C56" s="2"/>
      <c r="D56" s="2"/>
      <c r="E56" s="2"/>
      <c r="F56" s="2"/>
      <c r="G56" s="2"/>
      <c r="H56" s="2"/>
    </row>
    <row r="57">
      <c r="C57" s="2"/>
      <c r="D57" s="2"/>
      <c r="E57" s="2"/>
      <c r="F57" s="2"/>
      <c r="G57" s="2"/>
      <c r="H57" s="2"/>
    </row>
    <row r="58">
      <c r="C58" s="2"/>
      <c r="D58" s="2"/>
      <c r="E58" s="2"/>
      <c r="F58" s="2"/>
      <c r="G58" s="2"/>
      <c r="H58" s="2"/>
    </row>
    <row r="59">
      <c r="C59" s="2"/>
      <c r="D59" s="2"/>
      <c r="E59" s="2"/>
      <c r="F59" s="2"/>
      <c r="G59" s="2"/>
      <c r="H59" s="2"/>
    </row>
    <row r="60">
      <c r="C60" s="2"/>
      <c r="D60" s="2"/>
      <c r="E60" s="2"/>
      <c r="F60" s="2"/>
      <c r="G60" s="2"/>
      <c r="H60" s="2"/>
    </row>
    <row r="61">
      <c r="C61" s="2"/>
      <c r="D61" s="2"/>
      <c r="E61" s="2"/>
      <c r="F61" s="2"/>
      <c r="G61" s="2"/>
      <c r="H61" s="2"/>
    </row>
    <row r="62">
      <c r="C62" s="2"/>
      <c r="D62" s="2"/>
      <c r="E62" s="2"/>
      <c r="F62" s="2"/>
      <c r="G62" s="2"/>
      <c r="H62" s="2"/>
    </row>
    <row r="63">
      <c r="C63" s="2"/>
      <c r="D63" s="2"/>
      <c r="E63" s="2"/>
      <c r="F63" s="2"/>
      <c r="G63" s="2"/>
      <c r="H63" s="2"/>
    </row>
    <row r="64">
      <c r="C64" s="2"/>
      <c r="D64" s="2"/>
      <c r="E64" s="2"/>
      <c r="F64" s="2"/>
      <c r="G64" s="2"/>
      <c r="H64" s="2"/>
    </row>
    <row r="65">
      <c r="C65" s="2"/>
      <c r="D65" s="2"/>
      <c r="E65" s="2"/>
      <c r="F65" s="2"/>
      <c r="G65" s="2"/>
      <c r="H65" s="2"/>
    </row>
    <row r="66">
      <c r="C66" s="2"/>
      <c r="D66" s="2"/>
      <c r="E66" s="2"/>
      <c r="F66" s="2"/>
      <c r="G66" s="2"/>
      <c r="H66" s="2"/>
    </row>
    <row r="67">
      <c r="C67" s="2"/>
      <c r="D67" s="2"/>
      <c r="E67" s="2"/>
      <c r="F67" s="2"/>
      <c r="G67" s="2"/>
      <c r="H67" s="2"/>
    </row>
    <row r="68">
      <c r="C68" s="2"/>
      <c r="D68" s="2"/>
      <c r="E68" s="2"/>
      <c r="F68" s="2"/>
      <c r="G68" s="2"/>
      <c r="H68" s="2"/>
    </row>
    <row r="69">
      <c r="C69" s="2"/>
      <c r="D69" s="2"/>
      <c r="E69" s="2"/>
      <c r="F69" s="2"/>
      <c r="G69" s="2"/>
      <c r="H69" s="2"/>
    </row>
    <row r="70">
      <c r="C70" s="2"/>
      <c r="D70" s="2"/>
      <c r="E70" s="2"/>
      <c r="F70" s="2"/>
      <c r="G70" s="2"/>
      <c r="H70" s="2"/>
    </row>
    <row r="71">
      <c r="C71" s="2"/>
      <c r="D71" s="2"/>
      <c r="E71" s="2"/>
      <c r="F71" s="2"/>
      <c r="G71" s="2"/>
      <c r="H71" s="2"/>
    </row>
    <row r="72">
      <c r="C72" s="2"/>
      <c r="D72" s="2"/>
      <c r="E72" s="2"/>
      <c r="F72" s="2"/>
      <c r="G72" s="2"/>
      <c r="H72" s="2"/>
    </row>
    <row r="73">
      <c r="C73" s="2"/>
      <c r="D73" s="2"/>
      <c r="E73" s="2"/>
      <c r="F73" s="2"/>
      <c r="G73" s="2"/>
      <c r="H73" s="2"/>
    </row>
    <row r="74">
      <c r="C74" s="2"/>
      <c r="D74" s="2"/>
      <c r="E74" s="2"/>
      <c r="F74" s="2"/>
      <c r="G74" s="2"/>
      <c r="H74" s="2"/>
    </row>
    <row r="75">
      <c r="C75" s="2"/>
      <c r="D75" s="2"/>
      <c r="E75" s="2"/>
      <c r="F75" s="2"/>
      <c r="G75" s="2"/>
      <c r="H75" s="2"/>
    </row>
    <row r="76">
      <c r="C76" s="2"/>
      <c r="D76" s="2"/>
      <c r="E76" s="2"/>
      <c r="F76" s="2"/>
      <c r="G76" s="2"/>
      <c r="H76" s="2"/>
    </row>
    <row r="77">
      <c r="C77" s="2"/>
      <c r="D77" s="2"/>
      <c r="E77" s="2"/>
      <c r="F77" s="2"/>
      <c r="G77" s="2"/>
      <c r="H77" s="2"/>
    </row>
    <row r="78">
      <c r="C78" s="2"/>
      <c r="D78" s="2"/>
      <c r="E78" s="2"/>
      <c r="F78" s="2"/>
      <c r="G78" s="2"/>
      <c r="H78" s="2"/>
    </row>
    <row r="79">
      <c r="C79" s="2"/>
      <c r="D79" s="2"/>
      <c r="E79" s="2"/>
      <c r="F79" s="2"/>
      <c r="G79" s="2"/>
      <c r="H79" s="2"/>
    </row>
    <row r="80">
      <c r="C80" s="2"/>
      <c r="D80" s="2"/>
      <c r="E80" s="2"/>
      <c r="F80" s="2"/>
      <c r="G80" s="2"/>
      <c r="H80" s="2"/>
    </row>
    <row r="81">
      <c r="C81" s="2"/>
      <c r="D81" s="2"/>
      <c r="E81" s="2"/>
      <c r="F81" s="2"/>
      <c r="G81" s="2"/>
      <c r="H81" s="2"/>
    </row>
    <row r="82">
      <c r="C82" s="2"/>
      <c r="D82" s="2"/>
      <c r="E82" s="2"/>
      <c r="F82" s="2"/>
      <c r="G82" s="2"/>
      <c r="H82" s="2"/>
    </row>
    <row r="83">
      <c r="C83" s="2"/>
      <c r="D83" s="2"/>
      <c r="E83" s="2"/>
      <c r="F83" s="2"/>
      <c r="G83" s="2"/>
      <c r="H83" s="2"/>
    </row>
    <row r="84">
      <c r="C84" s="2"/>
      <c r="D84" s="2"/>
      <c r="E84" s="2"/>
      <c r="F84" s="2"/>
      <c r="G84" s="2"/>
      <c r="H84" s="2"/>
    </row>
    <row r="85">
      <c r="C85" s="2"/>
      <c r="D85" s="2"/>
      <c r="E85" s="2"/>
      <c r="F85" s="2"/>
      <c r="G85" s="2"/>
      <c r="H85" s="2"/>
    </row>
    <row r="86">
      <c r="C86" s="2"/>
      <c r="D86" s="2"/>
      <c r="E86" s="2"/>
      <c r="F86" s="2"/>
      <c r="G86" s="2"/>
      <c r="H86" s="2"/>
    </row>
    <row r="87">
      <c r="C87" s="2"/>
      <c r="D87" s="2"/>
      <c r="E87" s="2"/>
      <c r="F87" s="2"/>
      <c r="G87" s="2"/>
      <c r="H87" s="2"/>
    </row>
    <row r="88">
      <c r="C88" s="2"/>
      <c r="D88" s="2"/>
      <c r="E88" s="2"/>
      <c r="F88" s="2"/>
      <c r="G88" s="2"/>
      <c r="H88" s="2"/>
    </row>
    <row r="89">
      <c r="C89" s="2"/>
      <c r="D89" s="2"/>
      <c r="E89" s="2"/>
      <c r="F89" s="2"/>
      <c r="G89" s="2"/>
      <c r="H89" s="2"/>
    </row>
    <row r="90">
      <c r="C90" s="2"/>
      <c r="D90" s="2"/>
      <c r="E90" s="2"/>
      <c r="F90" s="2"/>
      <c r="G90" s="2"/>
      <c r="H90" s="2"/>
    </row>
    <row r="91">
      <c r="C91" s="2"/>
      <c r="D91" s="2"/>
      <c r="E91" s="2"/>
      <c r="F91" s="2"/>
      <c r="G91" s="2"/>
      <c r="H91" s="2"/>
    </row>
    <row r="92">
      <c r="C92" s="2"/>
      <c r="D92" s="2"/>
      <c r="E92" s="2"/>
      <c r="F92" s="2"/>
      <c r="G92" s="2"/>
      <c r="H92" s="2"/>
    </row>
    <row r="93">
      <c r="C93" s="2"/>
      <c r="D93" s="2"/>
      <c r="E93" s="2"/>
      <c r="F93" s="2"/>
      <c r="G93" s="2"/>
      <c r="H93" s="2"/>
    </row>
    <row r="94">
      <c r="C94" s="2"/>
      <c r="D94" s="2"/>
      <c r="E94" s="2"/>
      <c r="F94" s="2"/>
      <c r="G94" s="2"/>
      <c r="H94" s="2"/>
    </row>
    <row r="95">
      <c r="C95" s="2"/>
      <c r="D95" s="2"/>
      <c r="E95" s="2"/>
      <c r="F95" s="2"/>
      <c r="G95" s="2"/>
      <c r="H95" s="2"/>
    </row>
    <row r="96">
      <c r="C96" s="2"/>
      <c r="D96" s="2"/>
      <c r="E96" s="2"/>
      <c r="F96" s="2"/>
      <c r="G96" s="2"/>
      <c r="H96" s="2"/>
    </row>
    <row r="97">
      <c r="C97" s="2"/>
      <c r="D97" s="2"/>
      <c r="E97" s="2"/>
      <c r="F97" s="2"/>
      <c r="G97" s="2"/>
      <c r="H97" s="2"/>
    </row>
    <row r="98">
      <c r="C98" s="2"/>
      <c r="D98" s="2"/>
      <c r="E98" s="2"/>
      <c r="F98" s="2"/>
      <c r="G98" s="2"/>
      <c r="H98" s="2"/>
    </row>
    <row r="99">
      <c r="C99" s="2"/>
      <c r="D99" s="2"/>
      <c r="E99" s="2"/>
      <c r="F99" s="2"/>
      <c r="G99" s="2"/>
      <c r="H99" s="2"/>
    </row>
    <row r="100">
      <c r="C100" s="2"/>
      <c r="D100" s="2"/>
      <c r="E100" s="2"/>
      <c r="F100" s="2"/>
      <c r="G100" s="2"/>
      <c r="H100" s="2"/>
    </row>
    <row r="101">
      <c r="C101" s="2"/>
      <c r="D101" s="2"/>
      <c r="E101" s="2"/>
      <c r="F101" s="2"/>
      <c r="G101" s="2"/>
      <c r="H101" s="2"/>
    </row>
    <row r="102">
      <c r="C102" s="2"/>
      <c r="D102" s="2"/>
      <c r="E102" s="2"/>
      <c r="F102" s="2"/>
      <c r="G102" s="2"/>
      <c r="H102" s="2"/>
    </row>
    <row r="103">
      <c r="C103" s="2"/>
      <c r="D103" s="2"/>
      <c r="E103" s="2"/>
      <c r="F103" s="2"/>
      <c r="G103" s="2"/>
      <c r="H103" s="2"/>
    </row>
    <row r="104">
      <c r="C104" s="2"/>
      <c r="D104" s="2"/>
      <c r="E104" s="2"/>
      <c r="F104" s="2"/>
      <c r="G104" s="2"/>
      <c r="H104" s="2"/>
    </row>
    <row r="105">
      <c r="C105" s="2"/>
      <c r="D105" s="2"/>
      <c r="E105" s="2"/>
      <c r="F105" s="2"/>
      <c r="G105" s="2"/>
      <c r="H105" s="2"/>
    </row>
    <row r="106">
      <c r="C106" s="2"/>
      <c r="D106" s="2"/>
      <c r="E106" s="2"/>
      <c r="F106" s="2"/>
      <c r="G106" s="2"/>
      <c r="H106" s="2"/>
    </row>
    <row r="107">
      <c r="C107" s="2"/>
      <c r="D107" s="2"/>
      <c r="E107" s="2"/>
      <c r="F107" s="2"/>
      <c r="G107" s="2"/>
      <c r="H107" s="2"/>
    </row>
    <row r="108">
      <c r="C108" s="2"/>
      <c r="D108" s="2"/>
      <c r="E108" s="2"/>
      <c r="F108" s="2"/>
      <c r="G108" s="2"/>
      <c r="H108" s="2"/>
    </row>
    <row r="109">
      <c r="C109" s="2"/>
      <c r="D109" s="2"/>
      <c r="E109" s="2"/>
      <c r="F109" s="2"/>
      <c r="G109" s="2"/>
      <c r="H109" s="2"/>
    </row>
    <row r="110">
      <c r="C110" s="2"/>
      <c r="D110" s="2"/>
      <c r="E110" s="2"/>
      <c r="F110" s="2"/>
      <c r="G110" s="2"/>
      <c r="H110" s="2"/>
    </row>
    <row r="111">
      <c r="C111" s="2"/>
      <c r="D111" s="2"/>
      <c r="E111" s="2"/>
      <c r="F111" s="2"/>
      <c r="G111" s="2"/>
      <c r="H111" s="2"/>
    </row>
    <row r="112">
      <c r="C112" s="2"/>
      <c r="D112" s="2"/>
      <c r="E112" s="2"/>
      <c r="F112" s="2"/>
      <c r="G112" s="2"/>
      <c r="H112" s="2"/>
    </row>
    <row r="113">
      <c r="C113" s="2"/>
      <c r="D113" s="2"/>
      <c r="E113" s="2"/>
      <c r="F113" s="2"/>
      <c r="G113" s="2"/>
      <c r="H113" s="2"/>
    </row>
    <row r="114">
      <c r="C114" s="2"/>
      <c r="D114" s="2"/>
      <c r="E114" s="2"/>
      <c r="F114" s="2"/>
      <c r="G114" s="2"/>
      <c r="H114" s="2"/>
    </row>
    <row r="115">
      <c r="C115" s="2"/>
      <c r="D115" s="2"/>
      <c r="E115" s="2"/>
      <c r="F115" s="2"/>
      <c r="G115" s="2"/>
      <c r="H115" s="2"/>
    </row>
    <row r="116">
      <c r="C116" s="2"/>
      <c r="D116" s="2"/>
      <c r="E116" s="2"/>
      <c r="F116" s="2"/>
      <c r="G116" s="2"/>
      <c r="H116" s="2"/>
    </row>
    <row r="117">
      <c r="C117" s="2"/>
      <c r="D117" s="2"/>
      <c r="E117" s="2"/>
      <c r="F117" s="2"/>
      <c r="G117" s="2"/>
      <c r="H117" s="2"/>
    </row>
    <row r="118">
      <c r="C118" s="2"/>
      <c r="D118" s="2"/>
      <c r="E118" s="2"/>
      <c r="F118" s="2"/>
      <c r="G118" s="2"/>
      <c r="H118" s="2"/>
    </row>
    <row r="119">
      <c r="C119" s="2"/>
      <c r="D119" s="2"/>
      <c r="E119" s="2"/>
      <c r="F119" s="2"/>
      <c r="G119" s="2"/>
      <c r="H119" s="2"/>
    </row>
    <row r="120">
      <c r="C120" s="2"/>
      <c r="D120" s="2"/>
      <c r="E120" s="2"/>
      <c r="F120" s="2"/>
      <c r="G120" s="2"/>
      <c r="H120" s="2"/>
    </row>
    <row r="121">
      <c r="C121" s="2"/>
      <c r="D121" s="2"/>
      <c r="E121" s="2"/>
      <c r="F121" s="2"/>
      <c r="G121" s="2"/>
      <c r="H121" s="2"/>
    </row>
    <row r="122">
      <c r="C122" s="2"/>
      <c r="D122" s="2"/>
      <c r="E122" s="2"/>
      <c r="F122" s="2"/>
      <c r="G122" s="2"/>
      <c r="H122" s="2"/>
    </row>
    <row r="123">
      <c r="C123" s="2"/>
      <c r="D123" s="2"/>
      <c r="E123" s="2"/>
      <c r="F123" s="2"/>
      <c r="G123" s="2"/>
      <c r="H123" s="2"/>
    </row>
    <row r="124">
      <c r="C124" s="2"/>
      <c r="D124" s="2"/>
      <c r="E124" s="2"/>
      <c r="F124" s="2"/>
      <c r="G124" s="2"/>
      <c r="H124" s="2"/>
    </row>
    <row r="125">
      <c r="C125" s="2"/>
      <c r="D125" s="2"/>
      <c r="E125" s="2"/>
      <c r="F125" s="2"/>
      <c r="G125" s="2"/>
      <c r="H125" s="2"/>
    </row>
    <row r="126">
      <c r="C126" s="2"/>
      <c r="D126" s="2"/>
      <c r="E126" s="2"/>
      <c r="F126" s="2"/>
      <c r="G126" s="2"/>
      <c r="H126" s="2"/>
    </row>
    <row r="127">
      <c r="C127" s="2"/>
      <c r="D127" s="2"/>
      <c r="E127" s="2"/>
      <c r="F127" s="2"/>
      <c r="G127" s="2"/>
      <c r="H127" s="2"/>
    </row>
    <row r="128">
      <c r="C128" s="2"/>
      <c r="D128" s="2"/>
      <c r="E128" s="2"/>
      <c r="F128" s="2"/>
      <c r="G128" s="2"/>
      <c r="H128" s="2"/>
    </row>
    <row r="129">
      <c r="C129" s="2"/>
      <c r="D129" s="2"/>
      <c r="E129" s="2"/>
      <c r="F129" s="2"/>
      <c r="G129" s="2"/>
      <c r="H129" s="2"/>
    </row>
    <row r="130">
      <c r="C130" s="2"/>
      <c r="D130" s="2"/>
      <c r="E130" s="2"/>
      <c r="F130" s="2"/>
      <c r="G130" s="2"/>
      <c r="H130" s="2"/>
    </row>
    <row r="131">
      <c r="C131" s="2"/>
      <c r="D131" s="2"/>
      <c r="E131" s="2"/>
      <c r="F131" s="2"/>
      <c r="G131" s="2"/>
      <c r="H131" s="2"/>
    </row>
    <row r="132">
      <c r="C132" s="2"/>
      <c r="D132" s="2"/>
      <c r="E132" s="2"/>
      <c r="F132" s="2"/>
      <c r="G132" s="2"/>
      <c r="H132" s="2"/>
    </row>
    <row r="133">
      <c r="C133" s="2"/>
      <c r="D133" s="2"/>
      <c r="E133" s="2"/>
      <c r="F133" s="2"/>
      <c r="G133" s="2"/>
      <c r="H133" s="2"/>
    </row>
    <row r="134">
      <c r="C134" s="2"/>
      <c r="D134" s="2"/>
      <c r="E134" s="2"/>
      <c r="F134" s="2"/>
      <c r="G134" s="2"/>
      <c r="H134" s="2"/>
    </row>
    <row r="135">
      <c r="C135" s="2"/>
      <c r="D135" s="2"/>
      <c r="E135" s="2"/>
      <c r="F135" s="2"/>
      <c r="G135" s="2"/>
      <c r="H135" s="2"/>
    </row>
    <row r="136">
      <c r="C136" s="2"/>
      <c r="D136" s="2"/>
      <c r="E136" s="2"/>
      <c r="F136" s="2"/>
      <c r="G136" s="2"/>
      <c r="H136" s="2"/>
    </row>
    <row r="137">
      <c r="C137" s="2"/>
      <c r="D137" s="2"/>
      <c r="E137" s="2"/>
      <c r="F137" s="2"/>
      <c r="G137" s="2"/>
      <c r="H137" s="2"/>
    </row>
    <row r="138">
      <c r="C138" s="2"/>
      <c r="D138" s="2"/>
      <c r="E138" s="2"/>
      <c r="F138" s="2"/>
      <c r="G138" s="2"/>
      <c r="H138" s="2"/>
    </row>
    <row r="139">
      <c r="C139" s="2"/>
      <c r="D139" s="2"/>
      <c r="E139" s="2"/>
      <c r="F139" s="2"/>
      <c r="G139" s="2"/>
      <c r="H139" s="2"/>
    </row>
    <row r="140">
      <c r="C140" s="2"/>
      <c r="D140" s="2"/>
      <c r="E140" s="2"/>
      <c r="F140" s="2"/>
      <c r="G140" s="2"/>
      <c r="H140" s="2"/>
    </row>
    <row r="141">
      <c r="C141" s="2"/>
      <c r="D141" s="2"/>
      <c r="E141" s="2"/>
      <c r="F141" s="2"/>
      <c r="G141" s="2"/>
      <c r="H141" s="2"/>
    </row>
    <row r="142">
      <c r="C142" s="2"/>
      <c r="D142" s="2"/>
      <c r="E142" s="2"/>
      <c r="F142" s="2"/>
      <c r="G142" s="2"/>
      <c r="H142" s="2"/>
    </row>
    <row r="143">
      <c r="C143" s="2"/>
      <c r="D143" s="2"/>
      <c r="E143" s="2"/>
      <c r="F143" s="2"/>
      <c r="G143" s="2"/>
      <c r="H143" s="2"/>
    </row>
    <row r="144">
      <c r="C144" s="2"/>
      <c r="D144" s="2"/>
      <c r="E144" s="2"/>
      <c r="F144" s="2"/>
      <c r="G144" s="2"/>
      <c r="H144" s="2"/>
    </row>
    <row r="145">
      <c r="C145" s="2"/>
      <c r="D145" s="2"/>
      <c r="E145" s="2"/>
      <c r="F145" s="2"/>
      <c r="G145" s="2"/>
      <c r="H145" s="2"/>
    </row>
    <row r="146">
      <c r="C146" s="2"/>
      <c r="D146" s="2"/>
      <c r="E146" s="2"/>
      <c r="F146" s="2"/>
      <c r="G146" s="2"/>
      <c r="H146" s="2"/>
    </row>
    <row r="147">
      <c r="C147" s="2"/>
      <c r="D147" s="2"/>
      <c r="E147" s="2"/>
      <c r="F147" s="2"/>
      <c r="G147" s="2"/>
      <c r="H147" s="2"/>
    </row>
    <row r="148">
      <c r="C148" s="2"/>
      <c r="D148" s="2"/>
      <c r="E148" s="2"/>
      <c r="F148" s="2"/>
      <c r="G148" s="2"/>
      <c r="H148" s="2"/>
    </row>
    <row r="149">
      <c r="C149" s="2"/>
      <c r="D149" s="2"/>
      <c r="E149" s="2"/>
      <c r="F149" s="2"/>
      <c r="G149" s="2"/>
      <c r="H149" s="2"/>
    </row>
    <row r="150">
      <c r="C150" s="2"/>
      <c r="D150" s="2"/>
      <c r="E150" s="2"/>
      <c r="F150" s="2"/>
      <c r="G150" s="2"/>
      <c r="H150" s="2"/>
    </row>
    <row r="151">
      <c r="C151" s="2"/>
      <c r="D151" s="2"/>
      <c r="E151" s="2"/>
      <c r="F151" s="2"/>
      <c r="G151" s="2"/>
      <c r="H151" s="2"/>
    </row>
    <row r="152">
      <c r="C152" s="2"/>
      <c r="D152" s="2"/>
      <c r="E152" s="2"/>
      <c r="F152" s="2"/>
      <c r="G152" s="2"/>
      <c r="H152" s="2"/>
    </row>
    <row r="153">
      <c r="C153" s="2"/>
      <c r="D153" s="2"/>
      <c r="E153" s="2"/>
      <c r="F153" s="2"/>
      <c r="G153" s="2"/>
      <c r="H153" s="2"/>
    </row>
    <row r="154">
      <c r="C154" s="2"/>
      <c r="D154" s="2"/>
      <c r="E154" s="2"/>
      <c r="F154" s="2"/>
      <c r="G154" s="2"/>
      <c r="H154" s="2"/>
    </row>
    <row r="155">
      <c r="C155" s="2"/>
      <c r="D155" s="2"/>
      <c r="E155" s="2"/>
      <c r="F155" s="2"/>
      <c r="G155" s="2"/>
      <c r="H155" s="2"/>
    </row>
    <row r="156">
      <c r="C156" s="2"/>
      <c r="D156" s="2"/>
      <c r="E156" s="2"/>
      <c r="F156" s="2"/>
      <c r="G156" s="2"/>
      <c r="H156" s="2"/>
    </row>
    <row r="157">
      <c r="C157" s="2"/>
      <c r="D157" s="2"/>
      <c r="E157" s="2"/>
      <c r="F157" s="2"/>
      <c r="G157" s="2"/>
      <c r="H157" s="2"/>
    </row>
    <row r="158">
      <c r="C158" s="2"/>
      <c r="D158" s="2"/>
      <c r="E158" s="2"/>
      <c r="F158" s="2"/>
      <c r="G158" s="2"/>
      <c r="H158" s="2"/>
    </row>
    <row r="159">
      <c r="C159" s="2"/>
      <c r="D159" s="2"/>
      <c r="E159" s="2"/>
      <c r="F159" s="2"/>
      <c r="G159" s="2"/>
      <c r="H159" s="2"/>
    </row>
    <row r="160">
      <c r="C160" s="2"/>
      <c r="D160" s="2"/>
      <c r="E160" s="2"/>
      <c r="F160" s="2"/>
      <c r="G160" s="2"/>
      <c r="H160" s="2"/>
    </row>
    <row r="161">
      <c r="C161" s="2"/>
      <c r="D161" s="2"/>
      <c r="E161" s="2"/>
      <c r="F161" s="2"/>
      <c r="G161" s="2"/>
      <c r="H161" s="2"/>
    </row>
    <row r="162">
      <c r="C162" s="2"/>
      <c r="D162" s="2"/>
      <c r="E162" s="2"/>
      <c r="F162" s="2"/>
      <c r="G162" s="2"/>
      <c r="H162" s="2"/>
    </row>
    <row r="163">
      <c r="C163" s="2"/>
      <c r="D163" s="2"/>
      <c r="E163" s="2"/>
      <c r="F163" s="2"/>
      <c r="G163" s="2"/>
      <c r="H163" s="2"/>
    </row>
    <row r="164">
      <c r="C164" s="2"/>
      <c r="D164" s="2"/>
      <c r="E164" s="2"/>
      <c r="F164" s="2"/>
      <c r="G164" s="2"/>
      <c r="H164" s="2"/>
    </row>
    <row r="165">
      <c r="C165" s="2"/>
      <c r="D165" s="2"/>
      <c r="E165" s="2"/>
      <c r="F165" s="2"/>
      <c r="G165" s="2"/>
      <c r="H165" s="2"/>
    </row>
    <row r="166">
      <c r="C166" s="2"/>
      <c r="D166" s="2"/>
      <c r="E166" s="2"/>
      <c r="F166" s="2"/>
      <c r="G166" s="2"/>
      <c r="H166" s="2"/>
    </row>
    <row r="167">
      <c r="C167" s="2"/>
      <c r="D167" s="2"/>
      <c r="E167" s="2"/>
      <c r="F167" s="2"/>
      <c r="G167" s="2"/>
      <c r="H167" s="2"/>
    </row>
    <row r="168">
      <c r="C168" s="2"/>
      <c r="D168" s="2"/>
      <c r="E168" s="2"/>
      <c r="F168" s="2"/>
      <c r="G168" s="2"/>
      <c r="H168" s="2"/>
    </row>
    <row r="169">
      <c r="C169" s="2"/>
      <c r="D169" s="2"/>
      <c r="E169" s="2"/>
      <c r="F169" s="2"/>
      <c r="G169" s="2"/>
      <c r="H169" s="2"/>
    </row>
    <row r="170">
      <c r="C170" s="2"/>
      <c r="D170" s="2"/>
      <c r="E170" s="2"/>
      <c r="F170" s="2"/>
      <c r="G170" s="2"/>
      <c r="H170" s="2"/>
    </row>
    <row r="171">
      <c r="C171" s="2"/>
      <c r="D171" s="2"/>
      <c r="E171" s="2"/>
      <c r="F171" s="2"/>
      <c r="G171" s="2"/>
      <c r="H171" s="2"/>
    </row>
    <row r="172">
      <c r="C172" s="2"/>
      <c r="D172" s="2"/>
      <c r="E172" s="2"/>
      <c r="F172" s="2"/>
      <c r="G172" s="2"/>
      <c r="H172" s="2"/>
    </row>
    <row r="173">
      <c r="C173" s="2"/>
      <c r="D173" s="2"/>
      <c r="E173" s="2"/>
      <c r="F173" s="2"/>
      <c r="G173" s="2"/>
      <c r="H173" s="2"/>
    </row>
    <row r="174">
      <c r="C174" s="2"/>
      <c r="D174" s="2"/>
      <c r="E174" s="2"/>
      <c r="F174" s="2"/>
      <c r="G174" s="2"/>
      <c r="H174" s="2"/>
    </row>
    <row r="175">
      <c r="C175" s="2"/>
      <c r="D175" s="2"/>
      <c r="E175" s="2"/>
      <c r="F175" s="2"/>
      <c r="G175" s="2"/>
      <c r="H175" s="2"/>
    </row>
    <row r="176">
      <c r="C176" s="2"/>
      <c r="D176" s="2"/>
      <c r="E176" s="2"/>
      <c r="F176" s="2"/>
      <c r="G176" s="2"/>
      <c r="H176" s="2"/>
    </row>
    <row r="177">
      <c r="C177" s="2"/>
      <c r="D177" s="2"/>
      <c r="E177" s="2"/>
      <c r="F177" s="2"/>
      <c r="G177" s="2"/>
      <c r="H177" s="2"/>
    </row>
    <row r="178">
      <c r="C178" s="2"/>
      <c r="D178" s="2"/>
      <c r="E178" s="2"/>
      <c r="F178" s="2"/>
      <c r="G178" s="2"/>
      <c r="H178" s="2"/>
    </row>
    <row r="179">
      <c r="C179" s="2"/>
      <c r="D179" s="2"/>
      <c r="E179" s="2"/>
      <c r="F179" s="2"/>
      <c r="G179" s="2"/>
      <c r="H179" s="2"/>
    </row>
    <row r="180">
      <c r="C180" s="2"/>
      <c r="D180" s="2"/>
      <c r="E180" s="2"/>
      <c r="F180" s="2"/>
      <c r="G180" s="2"/>
      <c r="H180" s="2"/>
    </row>
    <row r="181">
      <c r="C181" s="2"/>
      <c r="D181" s="2"/>
      <c r="E181" s="2"/>
      <c r="F181" s="2"/>
      <c r="G181" s="2"/>
      <c r="H181" s="2"/>
    </row>
    <row r="182">
      <c r="C182" s="2"/>
      <c r="D182" s="2"/>
      <c r="E182" s="2"/>
      <c r="F182" s="2"/>
      <c r="G182" s="2"/>
      <c r="H182" s="2"/>
    </row>
    <row r="183">
      <c r="C183" s="2"/>
      <c r="D183" s="2"/>
      <c r="E183" s="2"/>
      <c r="F183" s="2"/>
      <c r="G183" s="2"/>
      <c r="H183" s="2"/>
    </row>
    <row r="184">
      <c r="C184" s="2"/>
      <c r="D184" s="2"/>
      <c r="E184" s="2"/>
      <c r="F184" s="2"/>
      <c r="G184" s="2"/>
      <c r="H184" s="2"/>
    </row>
    <row r="185">
      <c r="C185" s="2"/>
      <c r="D185" s="2"/>
      <c r="E185" s="2"/>
      <c r="F185" s="2"/>
      <c r="G185" s="2"/>
      <c r="H185" s="2"/>
    </row>
    <row r="186">
      <c r="C186" s="2"/>
      <c r="D186" s="2"/>
      <c r="E186" s="2"/>
      <c r="F186" s="2"/>
      <c r="G186" s="2"/>
      <c r="H186" s="2"/>
    </row>
    <row r="187">
      <c r="C187" s="2"/>
      <c r="D187" s="2"/>
      <c r="E187" s="2"/>
      <c r="F187" s="2"/>
      <c r="G187" s="2"/>
      <c r="H187" s="2"/>
    </row>
    <row r="188">
      <c r="C188" s="2"/>
      <c r="D188" s="2"/>
      <c r="E188" s="2"/>
      <c r="F188" s="2"/>
      <c r="G188" s="2"/>
      <c r="H188" s="2"/>
    </row>
    <row r="189">
      <c r="C189" s="2"/>
      <c r="D189" s="2"/>
      <c r="E189" s="2"/>
      <c r="F189" s="2"/>
      <c r="G189" s="2"/>
      <c r="H189" s="2"/>
    </row>
    <row r="190">
      <c r="C190" s="2"/>
      <c r="D190" s="2"/>
      <c r="E190" s="2"/>
      <c r="F190" s="2"/>
      <c r="G190" s="2"/>
      <c r="H190" s="2"/>
    </row>
    <row r="191">
      <c r="C191" s="2"/>
      <c r="D191" s="2"/>
      <c r="E191" s="2"/>
      <c r="F191" s="2"/>
      <c r="G191" s="2"/>
      <c r="H191" s="2"/>
    </row>
    <row r="192">
      <c r="C192" s="2"/>
      <c r="D192" s="2"/>
      <c r="E192" s="2"/>
      <c r="F192" s="2"/>
      <c r="G192" s="2"/>
      <c r="H192" s="2"/>
    </row>
    <row r="193">
      <c r="C193" s="2"/>
      <c r="D193" s="2"/>
      <c r="E193" s="2"/>
      <c r="F193" s="2"/>
      <c r="G193" s="2"/>
      <c r="H193" s="2"/>
    </row>
    <row r="194">
      <c r="C194" s="2"/>
      <c r="D194" s="2"/>
      <c r="E194" s="2"/>
      <c r="F194" s="2"/>
      <c r="G194" s="2"/>
      <c r="H194" s="2"/>
    </row>
    <row r="195">
      <c r="C195" s="2"/>
      <c r="D195" s="2"/>
      <c r="E195" s="2"/>
      <c r="F195" s="2"/>
      <c r="G195" s="2"/>
      <c r="H195" s="2"/>
    </row>
    <row r="196">
      <c r="C196" s="2"/>
      <c r="D196" s="2"/>
      <c r="E196" s="2"/>
      <c r="F196" s="2"/>
      <c r="G196" s="2"/>
      <c r="H196" s="2"/>
    </row>
    <row r="197">
      <c r="C197" s="2"/>
      <c r="D197" s="2"/>
      <c r="E197" s="2"/>
      <c r="F197" s="2"/>
      <c r="G197" s="2"/>
      <c r="H197" s="2"/>
    </row>
    <row r="198">
      <c r="C198" s="2"/>
      <c r="D198" s="2"/>
      <c r="E198" s="2"/>
      <c r="F198" s="2"/>
      <c r="G198" s="2"/>
      <c r="H198" s="2"/>
    </row>
    <row r="199">
      <c r="C199" s="2"/>
      <c r="D199" s="2"/>
      <c r="E199" s="2"/>
      <c r="F199" s="2"/>
      <c r="G199" s="2"/>
      <c r="H199" s="2"/>
    </row>
    <row r="200">
      <c r="C200" s="2"/>
      <c r="D200" s="2"/>
      <c r="E200" s="2"/>
      <c r="F200" s="2"/>
      <c r="G200" s="2"/>
      <c r="H200" s="2"/>
    </row>
    <row r="201">
      <c r="C201" s="2"/>
      <c r="D201" s="2"/>
      <c r="E201" s="2"/>
      <c r="F201" s="2"/>
      <c r="G201" s="2"/>
      <c r="H201" s="2"/>
    </row>
    <row r="202">
      <c r="C202" s="2"/>
      <c r="D202" s="2"/>
      <c r="E202" s="2"/>
      <c r="F202" s="2"/>
      <c r="G202" s="2"/>
      <c r="H202" s="2"/>
    </row>
    <row r="203">
      <c r="C203" s="2"/>
      <c r="D203" s="2"/>
      <c r="E203" s="2"/>
      <c r="F203" s="2"/>
      <c r="G203" s="2"/>
      <c r="H203" s="2"/>
    </row>
    <row r="204">
      <c r="C204" s="2"/>
      <c r="D204" s="2"/>
      <c r="E204" s="2"/>
      <c r="F204" s="2"/>
      <c r="G204" s="2"/>
      <c r="H204" s="2"/>
    </row>
    <row r="205">
      <c r="C205" s="2"/>
      <c r="D205" s="2"/>
      <c r="E205" s="2"/>
      <c r="F205" s="2"/>
      <c r="G205" s="2"/>
      <c r="H205" s="2"/>
    </row>
    <row r="206">
      <c r="C206" s="2"/>
      <c r="D206" s="2"/>
      <c r="E206" s="2"/>
      <c r="F206" s="2"/>
      <c r="G206" s="2"/>
      <c r="H206" s="2"/>
    </row>
    <row r="207">
      <c r="C207" s="2"/>
      <c r="D207" s="2"/>
      <c r="E207" s="2"/>
      <c r="F207" s="2"/>
      <c r="G207" s="2"/>
      <c r="H207" s="2"/>
    </row>
    <row r="208">
      <c r="C208" s="2"/>
      <c r="D208" s="2"/>
      <c r="E208" s="2"/>
      <c r="F208" s="2"/>
      <c r="G208" s="2"/>
      <c r="H208" s="2"/>
    </row>
    <row r="209">
      <c r="C209" s="2"/>
      <c r="D209" s="2"/>
      <c r="E209" s="2"/>
      <c r="F209" s="2"/>
      <c r="G209" s="2"/>
      <c r="H209" s="2"/>
    </row>
    <row r="210">
      <c r="C210" s="2"/>
      <c r="D210" s="2"/>
      <c r="E210" s="2"/>
      <c r="F210" s="2"/>
      <c r="G210" s="2"/>
      <c r="H210" s="2"/>
    </row>
    <row r="211">
      <c r="C211" s="2"/>
      <c r="D211" s="2"/>
      <c r="E211" s="2"/>
      <c r="F211" s="2"/>
      <c r="G211" s="2"/>
      <c r="H211" s="2"/>
    </row>
    <row r="212">
      <c r="C212" s="2"/>
      <c r="D212" s="2"/>
      <c r="E212" s="2"/>
      <c r="F212" s="2"/>
      <c r="G212" s="2"/>
      <c r="H212" s="2"/>
    </row>
    <row r="213">
      <c r="C213" s="2"/>
      <c r="D213" s="2"/>
      <c r="E213" s="2"/>
      <c r="F213" s="2"/>
      <c r="G213" s="2"/>
      <c r="H213" s="2"/>
    </row>
    <row r="214">
      <c r="C214" s="2"/>
      <c r="D214" s="2"/>
      <c r="E214" s="2"/>
      <c r="F214" s="2"/>
      <c r="G214" s="2"/>
      <c r="H214" s="2"/>
    </row>
    <row r="215">
      <c r="C215" s="2"/>
      <c r="D215" s="2"/>
      <c r="E215" s="2"/>
      <c r="F215" s="2"/>
      <c r="G215" s="2"/>
      <c r="H215" s="2"/>
    </row>
    <row r="216">
      <c r="C216" s="2"/>
      <c r="D216" s="2"/>
      <c r="E216" s="2"/>
      <c r="F216" s="2"/>
      <c r="G216" s="2"/>
      <c r="H216" s="2"/>
    </row>
    <row r="217">
      <c r="C217" s="2"/>
      <c r="D217" s="2"/>
      <c r="E217" s="2"/>
      <c r="F217" s="2"/>
      <c r="G217" s="2"/>
      <c r="H217" s="2"/>
    </row>
    <row r="218">
      <c r="C218" s="2"/>
      <c r="D218" s="2"/>
      <c r="E218" s="2"/>
      <c r="F218" s="2"/>
      <c r="G218" s="2"/>
      <c r="H218" s="2"/>
    </row>
    <row r="219">
      <c r="C219" s="2"/>
      <c r="D219" s="2"/>
      <c r="E219" s="2"/>
      <c r="F219" s="2"/>
      <c r="G219" s="2"/>
      <c r="H219" s="2"/>
    </row>
    <row r="220">
      <c r="C220" s="2"/>
      <c r="D220" s="2"/>
      <c r="E220" s="2"/>
      <c r="F220" s="2"/>
      <c r="G220" s="2"/>
      <c r="H220" s="2"/>
    </row>
    <row r="221">
      <c r="C221" s="2"/>
      <c r="D221" s="2"/>
      <c r="E221" s="2"/>
      <c r="F221" s="2"/>
      <c r="G221" s="2"/>
      <c r="H221" s="2"/>
    </row>
    <row r="222">
      <c r="C222" s="2"/>
      <c r="D222" s="2"/>
      <c r="E222" s="2"/>
      <c r="F222" s="2"/>
      <c r="G222" s="2"/>
      <c r="H222" s="2"/>
    </row>
    <row r="223">
      <c r="C223" s="2"/>
      <c r="D223" s="2"/>
      <c r="E223" s="2"/>
      <c r="F223" s="2"/>
      <c r="G223" s="2"/>
      <c r="H223" s="2"/>
    </row>
    <row r="224">
      <c r="C224" s="2"/>
      <c r="D224" s="2"/>
      <c r="E224" s="2"/>
      <c r="F224" s="2"/>
      <c r="G224" s="2"/>
      <c r="H224" s="2"/>
    </row>
    <row r="225">
      <c r="C225" s="2"/>
      <c r="D225" s="2"/>
      <c r="E225" s="2"/>
      <c r="F225" s="2"/>
      <c r="G225" s="2"/>
      <c r="H225" s="2"/>
    </row>
    <row r="226">
      <c r="C226" s="2"/>
      <c r="D226" s="2"/>
      <c r="E226" s="2"/>
      <c r="F226" s="2"/>
      <c r="G226" s="2"/>
      <c r="H226" s="2"/>
    </row>
    <row r="227">
      <c r="C227" s="2"/>
      <c r="D227" s="2"/>
      <c r="E227" s="2"/>
      <c r="F227" s="2"/>
      <c r="G227" s="2"/>
      <c r="H227" s="2"/>
    </row>
    <row r="228">
      <c r="C228" s="2"/>
      <c r="D228" s="2"/>
      <c r="E228" s="2"/>
      <c r="F228" s="2"/>
      <c r="G228" s="2"/>
      <c r="H228" s="2"/>
    </row>
    <row r="229">
      <c r="C229" s="2"/>
      <c r="D229" s="2"/>
      <c r="E229" s="2"/>
      <c r="F229" s="2"/>
      <c r="G229" s="2"/>
      <c r="H229" s="2"/>
    </row>
    <row r="230">
      <c r="C230" s="2"/>
      <c r="D230" s="2"/>
      <c r="E230" s="2"/>
      <c r="F230" s="2"/>
      <c r="G230" s="2"/>
      <c r="H230" s="2"/>
    </row>
    <row r="231">
      <c r="C231" s="2"/>
      <c r="D231" s="2"/>
      <c r="E231" s="2"/>
      <c r="F231" s="2"/>
      <c r="G231" s="2"/>
      <c r="H231" s="2"/>
    </row>
    <row r="232">
      <c r="C232" s="2"/>
      <c r="D232" s="2"/>
      <c r="E232" s="2"/>
      <c r="F232" s="2"/>
      <c r="G232" s="2"/>
      <c r="H232" s="2"/>
    </row>
    <row r="233">
      <c r="C233" s="2"/>
      <c r="D233" s="2"/>
      <c r="E233" s="2"/>
      <c r="F233" s="2"/>
      <c r="G233" s="2"/>
      <c r="H233" s="2"/>
    </row>
    <row r="234">
      <c r="C234" s="2"/>
      <c r="D234" s="2"/>
      <c r="E234" s="2"/>
      <c r="F234" s="2"/>
      <c r="G234" s="2"/>
      <c r="H234" s="2"/>
    </row>
    <row r="235">
      <c r="C235" s="2"/>
      <c r="D235" s="2"/>
      <c r="E235" s="2"/>
      <c r="F235" s="2"/>
      <c r="G235" s="2"/>
      <c r="H235" s="2"/>
    </row>
    <row r="236">
      <c r="C236" s="2"/>
      <c r="D236" s="2"/>
      <c r="E236" s="2"/>
      <c r="F236" s="2"/>
      <c r="G236" s="2"/>
      <c r="H236" s="2"/>
    </row>
    <row r="237">
      <c r="C237" s="2"/>
      <c r="D237" s="2"/>
      <c r="E237" s="2"/>
      <c r="F237" s="2"/>
      <c r="G237" s="2"/>
      <c r="H237" s="2"/>
    </row>
    <row r="238">
      <c r="C238" s="2"/>
      <c r="D238" s="2"/>
      <c r="E238" s="2"/>
      <c r="F238" s="2"/>
      <c r="G238" s="2"/>
      <c r="H238" s="2"/>
    </row>
    <row r="239">
      <c r="C239" s="2"/>
      <c r="D239" s="2"/>
      <c r="E239" s="2"/>
      <c r="F239" s="2"/>
      <c r="G239" s="2"/>
      <c r="H239" s="2"/>
    </row>
    <row r="240">
      <c r="C240" s="2"/>
      <c r="D240" s="2"/>
      <c r="E240" s="2"/>
      <c r="F240" s="2"/>
      <c r="G240" s="2"/>
      <c r="H240" s="2"/>
    </row>
    <row r="241">
      <c r="C241" s="2"/>
      <c r="D241" s="2"/>
      <c r="E241" s="2"/>
      <c r="F241" s="2"/>
      <c r="G241" s="2"/>
      <c r="H241" s="2"/>
    </row>
    <row r="242">
      <c r="C242" s="2"/>
      <c r="D242" s="2"/>
      <c r="E242" s="2"/>
      <c r="F242" s="2"/>
      <c r="G242" s="2"/>
      <c r="H242" s="2"/>
    </row>
    <row r="243">
      <c r="C243" s="2"/>
      <c r="D243" s="2"/>
      <c r="E243" s="2"/>
      <c r="F243" s="2"/>
      <c r="G243" s="2"/>
      <c r="H243" s="2"/>
    </row>
    <row r="244">
      <c r="C244" s="2"/>
      <c r="D244" s="2"/>
      <c r="E244" s="2"/>
      <c r="F244" s="2"/>
      <c r="G244" s="2"/>
      <c r="H244" s="2"/>
    </row>
    <row r="245">
      <c r="C245" s="2"/>
      <c r="D245" s="2"/>
      <c r="E245" s="2"/>
      <c r="F245" s="2"/>
      <c r="G245" s="2"/>
      <c r="H245" s="2"/>
    </row>
    <row r="246">
      <c r="C246" s="2"/>
      <c r="D246" s="2"/>
      <c r="E246" s="2"/>
      <c r="F246" s="2"/>
      <c r="G246" s="2"/>
      <c r="H246" s="2"/>
    </row>
    <row r="247">
      <c r="C247" s="2"/>
      <c r="D247" s="2"/>
      <c r="E247" s="2"/>
      <c r="F247" s="2"/>
      <c r="G247" s="2"/>
      <c r="H247" s="2"/>
    </row>
    <row r="248">
      <c r="C248" s="2"/>
      <c r="D248" s="2"/>
      <c r="E248" s="2"/>
      <c r="F248" s="2"/>
      <c r="G248" s="2"/>
      <c r="H248" s="2"/>
    </row>
    <row r="249">
      <c r="C249" s="2"/>
      <c r="D249" s="2"/>
      <c r="E249" s="2"/>
      <c r="F249" s="2"/>
      <c r="G249" s="2"/>
      <c r="H249" s="2"/>
    </row>
    <row r="250">
      <c r="C250" s="2"/>
      <c r="D250" s="2"/>
      <c r="E250" s="2"/>
      <c r="F250" s="2"/>
      <c r="G250" s="2"/>
      <c r="H250" s="2"/>
    </row>
    <row r="251">
      <c r="C251" s="2"/>
      <c r="D251" s="2"/>
      <c r="E251" s="2"/>
      <c r="F251" s="2"/>
      <c r="G251" s="2"/>
      <c r="H251" s="2"/>
    </row>
    <row r="252">
      <c r="C252" s="2"/>
      <c r="D252" s="2"/>
      <c r="E252" s="2"/>
      <c r="F252" s="2"/>
      <c r="G252" s="2"/>
      <c r="H252" s="2"/>
    </row>
    <row r="253">
      <c r="C253" s="2"/>
      <c r="D253" s="2"/>
      <c r="E253" s="2"/>
      <c r="F253" s="2"/>
      <c r="G253" s="2"/>
      <c r="H253" s="2"/>
    </row>
    <row r="254">
      <c r="C254" s="2"/>
      <c r="D254" s="2"/>
      <c r="E254" s="2"/>
      <c r="F254" s="2"/>
      <c r="G254" s="2"/>
      <c r="H254" s="2"/>
    </row>
    <row r="255">
      <c r="C255" s="2"/>
      <c r="D255" s="2"/>
      <c r="E255" s="2"/>
      <c r="F255" s="2"/>
      <c r="G255" s="2"/>
      <c r="H255" s="2"/>
    </row>
    <row r="256">
      <c r="C256" s="2"/>
      <c r="D256" s="2"/>
      <c r="E256" s="2"/>
      <c r="F256" s="2"/>
      <c r="G256" s="2"/>
      <c r="H256" s="2"/>
    </row>
    <row r="257">
      <c r="C257" s="2"/>
      <c r="D257" s="2"/>
      <c r="E257" s="2"/>
      <c r="F257" s="2"/>
      <c r="G257" s="2"/>
      <c r="H257" s="2"/>
    </row>
    <row r="258">
      <c r="C258" s="2"/>
      <c r="D258" s="2"/>
      <c r="E258" s="2"/>
      <c r="F258" s="2"/>
      <c r="G258" s="2"/>
      <c r="H258" s="2"/>
    </row>
    <row r="259">
      <c r="C259" s="2"/>
      <c r="D259" s="2"/>
      <c r="E259" s="2"/>
      <c r="F259" s="2"/>
      <c r="G259" s="2"/>
      <c r="H259" s="2"/>
    </row>
    <row r="260">
      <c r="C260" s="2"/>
      <c r="D260" s="2"/>
      <c r="E260" s="2"/>
      <c r="F260" s="2"/>
      <c r="G260" s="2"/>
      <c r="H260" s="2"/>
    </row>
    <row r="261">
      <c r="C261" s="2"/>
      <c r="D261" s="2"/>
      <c r="E261" s="2"/>
      <c r="F261" s="2"/>
      <c r="G261" s="2"/>
      <c r="H261" s="2"/>
    </row>
    <row r="262">
      <c r="C262" s="2"/>
      <c r="D262" s="2"/>
      <c r="E262" s="2"/>
      <c r="F262" s="2"/>
      <c r="G262" s="2"/>
      <c r="H262" s="2"/>
    </row>
    <row r="263">
      <c r="C263" s="2"/>
      <c r="D263" s="2"/>
      <c r="E263" s="2"/>
      <c r="F263" s="2"/>
      <c r="G263" s="2"/>
      <c r="H263" s="2"/>
    </row>
    <row r="264">
      <c r="C264" s="2"/>
      <c r="D264" s="2"/>
      <c r="E264" s="2"/>
      <c r="F264" s="2"/>
      <c r="G264" s="2"/>
      <c r="H264" s="2"/>
    </row>
    <row r="265">
      <c r="C265" s="2"/>
      <c r="D265" s="2"/>
      <c r="E265" s="2"/>
      <c r="F265" s="2"/>
      <c r="G265" s="2"/>
      <c r="H265" s="2"/>
    </row>
    <row r="266">
      <c r="C266" s="2"/>
      <c r="D266" s="2"/>
      <c r="E266" s="2"/>
      <c r="F266" s="2"/>
      <c r="G266" s="2"/>
      <c r="H266" s="2"/>
    </row>
    <row r="267">
      <c r="C267" s="2"/>
      <c r="D267" s="2"/>
      <c r="E267" s="2"/>
      <c r="F267" s="2"/>
      <c r="G267" s="2"/>
      <c r="H267" s="2"/>
    </row>
    <row r="268">
      <c r="C268" s="2"/>
      <c r="D268" s="2"/>
      <c r="E268" s="2"/>
      <c r="F268" s="2"/>
      <c r="G268" s="2"/>
      <c r="H268" s="2"/>
    </row>
    <row r="269">
      <c r="C269" s="2"/>
      <c r="D269" s="2"/>
      <c r="E269" s="2"/>
      <c r="F269" s="2"/>
      <c r="G269" s="2"/>
      <c r="H269" s="2"/>
    </row>
    <row r="270">
      <c r="C270" s="2"/>
      <c r="D270" s="2"/>
      <c r="E270" s="2"/>
      <c r="F270" s="2"/>
      <c r="G270" s="2"/>
      <c r="H270" s="2"/>
    </row>
    <row r="271">
      <c r="C271" s="2"/>
      <c r="D271" s="2"/>
      <c r="E271" s="2"/>
      <c r="F271" s="2"/>
      <c r="G271" s="2"/>
      <c r="H271" s="2"/>
    </row>
    <row r="272">
      <c r="C272" s="2"/>
      <c r="D272" s="2"/>
      <c r="E272" s="2"/>
      <c r="F272" s="2"/>
      <c r="G272" s="2"/>
      <c r="H272" s="2"/>
    </row>
    <row r="273">
      <c r="C273" s="2"/>
      <c r="D273" s="2"/>
      <c r="E273" s="2"/>
      <c r="F273" s="2"/>
      <c r="G273" s="2"/>
      <c r="H273" s="2"/>
    </row>
    <row r="274">
      <c r="C274" s="2"/>
      <c r="D274" s="2"/>
      <c r="E274" s="2"/>
      <c r="F274" s="2"/>
      <c r="G274" s="2"/>
      <c r="H274" s="2"/>
    </row>
    <row r="275">
      <c r="C275" s="2"/>
      <c r="D275" s="2"/>
      <c r="E275" s="2"/>
      <c r="F275" s="2"/>
      <c r="G275" s="2"/>
      <c r="H275" s="2"/>
    </row>
    <row r="276">
      <c r="C276" s="2"/>
      <c r="D276" s="2"/>
      <c r="E276" s="2"/>
      <c r="F276" s="2"/>
      <c r="G276" s="2"/>
      <c r="H276" s="2"/>
    </row>
    <row r="277">
      <c r="C277" s="2"/>
      <c r="D277" s="2"/>
      <c r="E277" s="2"/>
      <c r="F277" s="2"/>
      <c r="G277" s="2"/>
      <c r="H277" s="2"/>
    </row>
    <row r="278">
      <c r="C278" s="2"/>
      <c r="D278" s="2"/>
      <c r="E278" s="2"/>
      <c r="F278" s="2"/>
      <c r="G278" s="2"/>
      <c r="H278" s="2"/>
    </row>
    <row r="279">
      <c r="C279" s="2"/>
      <c r="D279" s="2"/>
      <c r="E279" s="2"/>
      <c r="F279" s="2"/>
      <c r="G279" s="2"/>
      <c r="H279" s="2"/>
    </row>
    <row r="280">
      <c r="C280" s="2"/>
      <c r="D280" s="2"/>
      <c r="E280" s="2"/>
      <c r="F280" s="2"/>
      <c r="G280" s="2"/>
      <c r="H280" s="2"/>
    </row>
    <row r="281">
      <c r="C281" s="2"/>
      <c r="D281" s="2"/>
      <c r="E281" s="2"/>
      <c r="F281" s="2"/>
      <c r="G281" s="2"/>
      <c r="H281" s="2"/>
    </row>
    <row r="282">
      <c r="C282" s="2"/>
      <c r="D282" s="2"/>
      <c r="E282" s="2"/>
      <c r="F282" s="2"/>
      <c r="G282" s="2"/>
      <c r="H282" s="2"/>
    </row>
    <row r="283">
      <c r="C283" s="2"/>
      <c r="D283" s="2"/>
      <c r="E283" s="2"/>
      <c r="F283" s="2"/>
      <c r="G283" s="2"/>
      <c r="H283" s="2"/>
    </row>
    <row r="284">
      <c r="C284" s="2"/>
      <c r="D284" s="2"/>
      <c r="E284" s="2"/>
      <c r="F284" s="2"/>
      <c r="G284" s="2"/>
      <c r="H284" s="2"/>
    </row>
    <row r="285">
      <c r="C285" s="2"/>
      <c r="D285" s="2"/>
      <c r="E285" s="2"/>
      <c r="F285" s="2"/>
      <c r="G285" s="2"/>
      <c r="H285" s="2"/>
    </row>
    <row r="286">
      <c r="C286" s="2"/>
      <c r="D286" s="2"/>
      <c r="E286" s="2"/>
      <c r="F286" s="2"/>
      <c r="G286" s="2"/>
      <c r="H286" s="2"/>
    </row>
    <row r="287">
      <c r="C287" s="2"/>
      <c r="D287" s="2"/>
      <c r="E287" s="2"/>
      <c r="F287" s="2"/>
      <c r="G287" s="2"/>
      <c r="H287" s="2"/>
    </row>
    <row r="288">
      <c r="C288" s="2"/>
      <c r="D288" s="2"/>
      <c r="E288" s="2"/>
      <c r="F288" s="2"/>
      <c r="G288" s="2"/>
      <c r="H288" s="2"/>
    </row>
    <row r="289">
      <c r="C289" s="2"/>
      <c r="D289" s="2"/>
      <c r="E289" s="2"/>
      <c r="F289" s="2"/>
      <c r="G289" s="2"/>
      <c r="H289" s="2"/>
    </row>
    <row r="290">
      <c r="C290" s="2"/>
      <c r="D290" s="2"/>
      <c r="E290" s="2"/>
      <c r="F290" s="2"/>
      <c r="G290" s="2"/>
      <c r="H290" s="2"/>
    </row>
    <row r="291">
      <c r="C291" s="2"/>
      <c r="D291" s="2"/>
      <c r="E291" s="2"/>
      <c r="F291" s="2"/>
      <c r="G291" s="2"/>
      <c r="H291" s="2"/>
    </row>
    <row r="292">
      <c r="C292" s="2"/>
      <c r="D292" s="2"/>
      <c r="E292" s="2"/>
      <c r="F292" s="2"/>
      <c r="G292" s="2"/>
      <c r="H292" s="2"/>
    </row>
    <row r="293">
      <c r="C293" s="2"/>
      <c r="D293" s="2"/>
      <c r="E293" s="2"/>
      <c r="F293" s="2"/>
      <c r="G293" s="2"/>
      <c r="H293" s="2"/>
    </row>
    <row r="294">
      <c r="C294" s="2"/>
      <c r="D294" s="2"/>
      <c r="E294" s="2"/>
      <c r="F294" s="2"/>
      <c r="G294" s="2"/>
      <c r="H294" s="2"/>
    </row>
    <row r="295">
      <c r="C295" s="2"/>
      <c r="D295" s="2"/>
      <c r="E295" s="2"/>
      <c r="F295" s="2"/>
      <c r="G295" s="2"/>
      <c r="H295" s="2"/>
    </row>
    <row r="296">
      <c r="C296" s="2"/>
      <c r="D296" s="2"/>
      <c r="E296" s="2"/>
      <c r="F296" s="2"/>
      <c r="G296" s="2"/>
      <c r="H296" s="2"/>
    </row>
    <row r="297">
      <c r="C297" s="2"/>
      <c r="D297" s="2"/>
      <c r="E297" s="2"/>
      <c r="F297" s="2"/>
      <c r="G297" s="2"/>
      <c r="H297" s="2"/>
    </row>
    <row r="298">
      <c r="C298" s="2"/>
      <c r="D298" s="2"/>
      <c r="E298" s="2"/>
      <c r="F298" s="2"/>
      <c r="G298" s="2"/>
      <c r="H298" s="2"/>
    </row>
    <row r="299">
      <c r="C299" s="2"/>
      <c r="D299" s="2"/>
      <c r="E299" s="2"/>
      <c r="F299" s="2"/>
      <c r="G299" s="2"/>
      <c r="H299" s="2"/>
    </row>
    <row r="300">
      <c r="C300" s="2"/>
      <c r="D300" s="2"/>
      <c r="E300" s="2"/>
      <c r="F300" s="2"/>
      <c r="G300" s="2"/>
      <c r="H300" s="2"/>
    </row>
    <row r="301">
      <c r="C301" s="2"/>
      <c r="D301" s="2"/>
      <c r="E301" s="2"/>
      <c r="F301" s="2"/>
      <c r="G301" s="2"/>
      <c r="H301" s="2"/>
    </row>
    <row r="302">
      <c r="C302" s="2"/>
      <c r="D302" s="2"/>
      <c r="E302" s="2"/>
      <c r="F302" s="2"/>
      <c r="G302" s="2"/>
      <c r="H302" s="2"/>
    </row>
    <row r="303">
      <c r="C303" s="2"/>
      <c r="D303" s="2"/>
      <c r="E303" s="2"/>
      <c r="F303" s="2"/>
      <c r="G303" s="2"/>
      <c r="H303" s="2"/>
    </row>
    <row r="304">
      <c r="C304" s="2"/>
      <c r="D304" s="2"/>
      <c r="E304" s="2"/>
      <c r="F304" s="2"/>
      <c r="G304" s="2"/>
      <c r="H304" s="2"/>
    </row>
    <row r="305">
      <c r="C305" s="2"/>
      <c r="D305" s="2"/>
      <c r="E305" s="2"/>
      <c r="F305" s="2"/>
      <c r="G305" s="2"/>
      <c r="H305" s="2"/>
    </row>
    <row r="306">
      <c r="C306" s="2"/>
      <c r="D306" s="2"/>
      <c r="E306" s="2"/>
      <c r="F306" s="2"/>
      <c r="G306" s="2"/>
      <c r="H306" s="2"/>
    </row>
    <row r="307">
      <c r="C307" s="2"/>
      <c r="D307" s="2"/>
      <c r="E307" s="2"/>
      <c r="F307" s="2"/>
      <c r="G307" s="2"/>
      <c r="H307" s="2"/>
    </row>
    <row r="308">
      <c r="C308" s="2"/>
      <c r="D308" s="2"/>
      <c r="E308" s="2"/>
      <c r="F308" s="2"/>
      <c r="G308" s="2"/>
      <c r="H308" s="2"/>
    </row>
    <row r="309">
      <c r="C309" s="2"/>
      <c r="D309" s="2"/>
      <c r="E309" s="2"/>
      <c r="F309" s="2"/>
      <c r="G309" s="2"/>
      <c r="H309" s="2"/>
    </row>
    <row r="310">
      <c r="C310" s="2"/>
      <c r="D310" s="2"/>
      <c r="E310" s="2"/>
      <c r="F310" s="2"/>
      <c r="G310" s="2"/>
      <c r="H310" s="2"/>
    </row>
    <row r="311">
      <c r="C311" s="2"/>
      <c r="D311" s="2"/>
      <c r="E311" s="2"/>
      <c r="F311" s="2"/>
      <c r="G311" s="2"/>
      <c r="H311" s="2"/>
    </row>
    <row r="312">
      <c r="C312" s="2"/>
      <c r="D312" s="2"/>
      <c r="E312" s="2"/>
      <c r="F312" s="2"/>
      <c r="G312" s="2"/>
      <c r="H312" s="2"/>
    </row>
    <row r="313">
      <c r="C313" s="2"/>
      <c r="D313" s="2"/>
      <c r="E313" s="2"/>
      <c r="F313" s="2"/>
      <c r="G313" s="2"/>
      <c r="H313" s="2"/>
    </row>
    <row r="314">
      <c r="C314" s="2"/>
      <c r="D314" s="2"/>
      <c r="E314" s="2"/>
      <c r="F314" s="2"/>
      <c r="G314" s="2"/>
      <c r="H314" s="2"/>
    </row>
    <row r="315">
      <c r="C315" s="2"/>
      <c r="D315" s="2"/>
      <c r="E315" s="2"/>
      <c r="F315" s="2"/>
      <c r="G315" s="2"/>
      <c r="H315" s="2"/>
    </row>
    <row r="316">
      <c r="C316" s="2"/>
      <c r="D316" s="2"/>
      <c r="E316" s="2"/>
      <c r="F316" s="2"/>
      <c r="G316" s="2"/>
      <c r="H316" s="2"/>
    </row>
    <row r="317">
      <c r="C317" s="2"/>
      <c r="D317" s="2"/>
      <c r="E317" s="2"/>
      <c r="F317" s="2"/>
      <c r="G317" s="2"/>
      <c r="H317" s="2"/>
    </row>
    <row r="318">
      <c r="C318" s="2"/>
      <c r="D318" s="2"/>
      <c r="E318" s="2"/>
      <c r="F318" s="2"/>
      <c r="G318" s="2"/>
      <c r="H318" s="2"/>
    </row>
    <row r="319">
      <c r="C319" s="2"/>
      <c r="D319" s="2"/>
      <c r="E319" s="2"/>
      <c r="F319" s="2"/>
      <c r="G319" s="2"/>
      <c r="H319" s="2"/>
    </row>
    <row r="320">
      <c r="C320" s="2"/>
      <c r="D320" s="2"/>
      <c r="E320" s="2"/>
      <c r="F320" s="2"/>
      <c r="G320" s="2"/>
      <c r="H320" s="2"/>
    </row>
    <row r="321">
      <c r="C321" s="2"/>
      <c r="D321" s="2"/>
      <c r="E321" s="2"/>
      <c r="F321" s="2"/>
      <c r="G321" s="2"/>
      <c r="H321" s="2"/>
    </row>
    <row r="322">
      <c r="C322" s="2"/>
      <c r="D322" s="2"/>
      <c r="E322" s="2"/>
      <c r="F322" s="2"/>
      <c r="G322" s="2"/>
      <c r="H322" s="2"/>
    </row>
    <row r="323">
      <c r="C323" s="2"/>
      <c r="D323" s="2"/>
      <c r="E323" s="2"/>
      <c r="F323" s="2"/>
      <c r="G323" s="2"/>
      <c r="H323" s="2"/>
    </row>
    <row r="324">
      <c r="C324" s="2"/>
      <c r="D324" s="2"/>
      <c r="E324" s="2"/>
      <c r="F324" s="2"/>
      <c r="G324" s="2"/>
      <c r="H324" s="2"/>
    </row>
    <row r="325">
      <c r="C325" s="2"/>
      <c r="D325" s="2"/>
      <c r="E325" s="2"/>
      <c r="F325" s="2"/>
      <c r="G325" s="2"/>
      <c r="H325" s="2"/>
    </row>
    <row r="326">
      <c r="C326" s="2"/>
      <c r="D326" s="2"/>
      <c r="E326" s="2"/>
      <c r="F326" s="2"/>
      <c r="G326" s="2"/>
      <c r="H326" s="2"/>
    </row>
    <row r="327">
      <c r="C327" s="2"/>
      <c r="D327" s="2"/>
      <c r="E327" s="2"/>
      <c r="F327" s="2"/>
      <c r="G327" s="2"/>
      <c r="H327" s="2"/>
    </row>
    <row r="328">
      <c r="C328" s="2"/>
      <c r="D328" s="2"/>
      <c r="E328" s="2"/>
      <c r="F328" s="2"/>
      <c r="G328" s="2"/>
      <c r="H328" s="2"/>
    </row>
    <row r="329">
      <c r="C329" s="2"/>
      <c r="D329" s="2"/>
      <c r="E329" s="2"/>
      <c r="F329" s="2"/>
      <c r="G329" s="2"/>
      <c r="H329" s="2"/>
    </row>
    <row r="330">
      <c r="C330" s="2"/>
      <c r="D330" s="2"/>
      <c r="E330" s="2"/>
      <c r="F330" s="2"/>
      <c r="G330" s="2"/>
      <c r="H330" s="2"/>
    </row>
    <row r="331">
      <c r="C331" s="2"/>
      <c r="D331" s="2"/>
      <c r="E331" s="2"/>
      <c r="F331" s="2"/>
      <c r="G331" s="2"/>
      <c r="H331" s="2"/>
    </row>
    <row r="332">
      <c r="C332" s="2"/>
      <c r="D332" s="2"/>
      <c r="E332" s="2"/>
      <c r="F332" s="2"/>
      <c r="G332" s="2"/>
      <c r="H332" s="2"/>
    </row>
    <row r="333">
      <c r="C333" s="2"/>
      <c r="D333" s="2"/>
      <c r="E333" s="2"/>
      <c r="F333" s="2"/>
      <c r="G333" s="2"/>
      <c r="H333" s="2"/>
    </row>
    <row r="334">
      <c r="C334" s="2"/>
      <c r="D334" s="2"/>
      <c r="E334" s="2"/>
      <c r="F334" s="2"/>
      <c r="G334" s="2"/>
      <c r="H334" s="2"/>
    </row>
    <row r="335">
      <c r="C335" s="2"/>
      <c r="D335" s="2"/>
      <c r="E335" s="2"/>
      <c r="F335" s="2"/>
      <c r="G335" s="2"/>
      <c r="H335" s="2"/>
    </row>
    <row r="336">
      <c r="C336" s="2"/>
      <c r="D336" s="2"/>
      <c r="E336" s="2"/>
      <c r="F336" s="2"/>
      <c r="G336" s="2"/>
      <c r="H336" s="2"/>
    </row>
    <row r="337">
      <c r="C337" s="2"/>
      <c r="D337" s="2"/>
      <c r="E337" s="2"/>
      <c r="F337" s="2"/>
      <c r="G337" s="2"/>
      <c r="H337" s="2"/>
    </row>
    <row r="338">
      <c r="C338" s="2"/>
      <c r="D338" s="2"/>
      <c r="E338" s="2"/>
      <c r="F338" s="2"/>
      <c r="G338" s="2"/>
      <c r="H338" s="2"/>
    </row>
    <row r="339">
      <c r="C339" s="2"/>
      <c r="D339" s="2"/>
      <c r="E339" s="2"/>
      <c r="F339" s="2"/>
      <c r="G339" s="2"/>
      <c r="H339" s="2"/>
    </row>
    <row r="340">
      <c r="C340" s="2"/>
      <c r="D340" s="2"/>
      <c r="E340" s="2"/>
      <c r="F340" s="2"/>
      <c r="G340" s="2"/>
      <c r="H340" s="2"/>
    </row>
    <row r="341">
      <c r="C341" s="2"/>
      <c r="D341" s="2"/>
      <c r="E341" s="2"/>
      <c r="F341" s="2"/>
      <c r="G341" s="2"/>
      <c r="H341" s="2"/>
    </row>
    <row r="342">
      <c r="C342" s="2"/>
      <c r="D342" s="2"/>
      <c r="E342" s="2"/>
      <c r="F342" s="2"/>
      <c r="G342" s="2"/>
      <c r="H342" s="2"/>
    </row>
    <row r="343">
      <c r="C343" s="2"/>
      <c r="D343" s="2"/>
      <c r="E343" s="2"/>
      <c r="F343" s="2"/>
      <c r="G343" s="2"/>
      <c r="H343" s="2"/>
    </row>
    <row r="344">
      <c r="C344" s="2"/>
      <c r="D344" s="2"/>
      <c r="E344" s="2"/>
      <c r="F344" s="2"/>
      <c r="G344" s="2"/>
      <c r="H344" s="2"/>
    </row>
    <row r="345">
      <c r="C345" s="2"/>
      <c r="D345" s="2"/>
      <c r="E345" s="2"/>
      <c r="F345" s="2"/>
      <c r="G345" s="2"/>
      <c r="H345" s="2"/>
    </row>
    <row r="346">
      <c r="C346" s="2"/>
      <c r="D346" s="2"/>
      <c r="E346" s="2"/>
      <c r="F346" s="2"/>
      <c r="G346" s="2"/>
      <c r="H346" s="2"/>
    </row>
    <row r="347">
      <c r="C347" s="2"/>
      <c r="D347" s="2"/>
      <c r="E347" s="2"/>
      <c r="F347" s="2"/>
      <c r="G347" s="2"/>
      <c r="H347" s="2"/>
    </row>
    <row r="348">
      <c r="C348" s="2"/>
      <c r="D348" s="2"/>
      <c r="E348" s="2"/>
      <c r="F348" s="2"/>
      <c r="G348" s="2"/>
      <c r="H348" s="2"/>
    </row>
    <row r="349">
      <c r="C349" s="2"/>
      <c r="D349" s="2"/>
      <c r="E349" s="2"/>
      <c r="F349" s="2"/>
      <c r="G349" s="2"/>
      <c r="H349" s="2"/>
    </row>
    <row r="350">
      <c r="C350" s="2"/>
      <c r="D350" s="2"/>
      <c r="E350" s="2"/>
      <c r="F350" s="2"/>
      <c r="G350" s="2"/>
      <c r="H350" s="2"/>
    </row>
    <row r="351">
      <c r="C351" s="2"/>
      <c r="D351" s="2"/>
      <c r="E351" s="2"/>
      <c r="F351" s="2"/>
      <c r="G351" s="2"/>
      <c r="H351" s="2"/>
    </row>
    <row r="352">
      <c r="C352" s="2"/>
      <c r="D352" s="2"/>
      <c r="E352" s="2"/>
      <c r="F352" s="2"/>
      <c r="G352" s="2"/>
      <c r="H352" s="2"/>
    </row>
    <row r="353">
      <c r="C353" s="2"/>
      <c r="D353" s="2"/>
      <c r="E353" s="2"/>
      <c r="F353" s="2"/>
      <c r="G353" s="2"/>
      <c r="H353" s="2"/>
    </row>
    <row r="354">
      <c r="C354" s="2"/>
      <c r="D354" s="2"/>
      <c r="E354" s="2"/>
      <c r="F354" s="2"/>
      <c r="G354" s="2"/>
      <c r="H354" s="2"/>
    </row>
    <row r="355">
      <c r="C355" s="2"/>
      <c r="D355" s="2"/>
      <c r="E355" s="2"/>
      <c r="F355" s="2"/>
      <c r="G355" s="2"/>
      <c r="H355" s="2"/>
    </row>
    <row r="356">
      <c r="C356" s="2"/>
      <c r="D356" s="2"/>
      <c r="E356" s="2"/>
      <c r="F356" s="2"/>
      <c r="G356" s="2"/>
      <c r="H356" s="2"/>
    </row>
    <row r="357">
      <c r="C357" s="2"/>
      <c r="D357" s="2"/>
      <c r="E357" s="2"/>
      <c r="F357" s="2"/>
      <c r="G357" s="2"/>
      <c r="H357" s="2"/>
    </row>
    <row r="358">
      <c r="C358" s="2"/>
      <c r="D358" s="2"/>
      <c r="E358" s="2"/>
      <c r="F358" s="2"/>
      <c r="G358" s="2"/>
      <c r="H358" s="2"/>
    </row>
    <row r="359">
      <c r="C359" s="2"/>
      <c r="D359" s="2"/>
      <c r="E359" s="2"/>
      <c r="F359" s="2"/>
      <c r="G359" s="2"/>
      <c r="H359" s="2"/>
    </row>
    <row r="360">
      <c r="C360" s="2"/>
      <c r="D360" s="2"/>
      <c r="E360" s="2"/>
      <c r="F360" s="2"/>
      <c r="G360" s="2"/>
      <c r="H360" s="2"/>
    </row>
    <row r="361">
      <c r="C361" s="2"/>
      <c r="D361" s="2"/>
      <c r="E361" s="2"/>
      <c r="F361" s="2"/>
      <c r="G361" s="2"/>
      <c r="H361" s="2"/>
    </row>
    <row r="362">
      <c r="C362" s="2"/>
      <c r="D362" s="2"/>
      <c r="E362" s="2"/>
      <c r="F362" s="2"/>
      <c r="G362" s="2"/>
      <c r="H362" s="2"/>
    </row>
    <row r="363">
      <c r="C363" s="2"/>
      <c r="D363" s="2"/>
      <c r="E363" s="2"/>
      <c r="F363" s="2"/>
      <c r="G363" s="2"/>
      <c r="H363" s="2"/>
    </row>
    <row r="364">
      <c r="C364" s="2"/>
      <c r="D364" s="2"/>
      <c r="E364" s="2"/>
      <c r="F364" s="2"/>
      <c r="G364" s="2"/>
      <c r="H364" s="2"/>
    </row>
    <row r="365">
      <c r="C365" s="2"/>
      <c r="D365" s="2"/>
      <c r="E365" s="2"/>
      <c r="F365" s="2"/>
      <c r="G365" s="2"/>
      <c r="H365" s="2"/>
    </row>
    <row r="366">
      <c r="C366" s="2"/>
      <c r="D366" s="2"/>
      <c r="E366" s="2"/>
      <c r="F366" s="2"/>
      <c r="G366" s="2"/>
      <c r="H366" s="2"/>
    </row>
    <row r="367">
      <c r="C367" s="2"/>
      <c r="D367" s="2"/>
      <c r="E367" s="2"/>
      <c r="F367" s="2"/>
      <c r="G367" s="2"/>
      <c r="H367" s="2"/>
    </row>
    <row r="368">
      <c r="C368" s="2"/>
      <c r="D368" s="2"/>
      <c r="E368" s="2"/>
      <c r="F368" s="2"/>
      <c r="G368" s="2"/>
      <c r="H368" s="2"/>
    </row>
    <row r="369">
      <c r="C369" s="2"/>
      <c r="D369" s="2"/>
      <c r="E369" s="2"/>
      <c r="F369" s="2"/>
      <c r="G369" s="2"/>
      <c r="H369" s="2"/>
    </row>
    <row r="370">
      <c r="C370" s="2"/>
      <c r="D370" s="2"/>
      <c r="E370" s="2"/>
      <c r="F370" s="2"/>
      <c r="G370" s="2"/>
      <c r="H370" s="2"/>
    </row>
    <row r="371">
      <c r="C371" s="2"/>
      <c r="D371" s="2"/>
      <c r="E371" s="2"/>
      <c r="F371" s="2"/>
      <c r="G371" s="2"/>
      <c r="H371" s="2"/>
    </row>
    <row r="372">
      <c r="C372" s="2"/>
      <c r="D372" s="2"/>
      <c r="E372" s="2"/>
      <c r="F372" s="2"/>
      <c r="G372" s="2"/>
      <c r="H372" s="2"/>
    </row>
    <row r="373">
      <c r="C373" s="2"/>
      <c r="D373" s="2"/>
      <c r="E373" s="2"/>
      <c r="F373" s="2"/>
      <c r="G373" s="2"/>
      <c r="H373" s="2"/>
    </row>
    <row r="374">
      <c r="C374" s="2"/>
      <c r="D374" s="2"/>
      <c r="E374" s="2"/>
      <c r="F374" s="2"/>
      <c r="G374" s="2"/>
      <c r="H374" s="2"/>
    </row>
    <row r="375">
      <c r="C375" s="2"/>
      <c r="D375" s="2"/>
      <c r="E375" s="2"/>
      <c r="F375" s="2"/>
      <c r="G375" s="2"/>
      <c r="H375" s="2"/>
    </row>
    <row r="376">
      <c r="C376" s="2"/>
      <c r="D376" s="2"/>
      <c r="E376" s="2"/>
      <c r="F376" s="2"/>
      <c r="G376" s="2"/>
      <c r="H376" s="2"/>
    </row>
    <row r="377">
      <c r="C377" s="2"/>
      <c r="D377" s="2"/>
      <c r="E377" s="2"/>
      <c r="F377" s="2"/>
      <c r="G377" s="2"/>
      <c r="H377" s="2"/>
    </row>
    <row r="378">
      <c r="C378" s="2"/>
      <c r="D378" s="2"/>
      <c r="E378" s="2"/>
      <c r="F378" s="2"/>
      <c r="G378" s="2"/>
      <c r="H378" s="2"/>
    </row>
    <row r="379">
      <c r="C379" s="2"/>
      <c r="D379" s="2"/>
      <c r="E379" s="2"/>
      <c r="F379" s="2"/>
      <c r="G379" s="2"/>
      <c r="H379" s="2"/>
    </row>
    <row r="380">
      <c r="C380" s="2"/>
      <c r="D380" s="2"/>
      <c r="E380" s="2"/>
      <c r="F380" s="2"/>
      <c r="G380" s="2"/>
      <c r="H380" s="2"/>
    </row>
    <row r="381">
      <c r="C381" s="2"/>
      <c r="D381" s="2"/>
      <c r="E381" s="2"/>
      <c r="F381" s="2"/>
      <c r="G381" s="2"/>
      <c r="H381" s="2"/>
    </row>
    <row r="382">
      <c r="C382" s="2"/>
      <c r="D382" s="2"/>
      <c r="E382" s="2"/>
      <c r="F382" s="2"/>
      <c r="G382" s="2"/>
      <c r="H382" s="2"/>
    </row>
    <row r="383">
      <c r="C383" s="2"/>
      <c r="D383" s="2"/>
      <c r="E383" s="2"/>
      <c r="F383" s="2"/>
      <c r="G383" s="2"/>
      <c r="H383" s="2"/>
    </row>
    <row r="384">
      <c r="C384" s="2"/>
      <c r="D384" s="2"/>
      <c r="E384" s="2"/>
      <c r="F384" s="2"/>
      <c r="G384" s="2"/>
      <c r="H384" s="2"/>
    </row>
    <row r="385">
      <c r="C385" s="2"/>
      <c r="D385" s="2"/>
      <c r="E385" s="2"/>
      <c r="F385" s="2"/>
      <c r="G385" s="2"/>
      <c r="H385" s="2"/>
    </row>
    <row r="386">
      <c r="C386" s="2"/>
      <c r="D386" s="2"/>
      <c r="E386" s="2"/>
      <c r="F386" s="2"/>
      <c r="G386" s="2"/>
      <c r="H386" s="2"/>
    </row>
    <row r="387">
      <c r="C387" s="2"/>
      <c r="D387" s="2"/>
      <c r="E387" s="2"/>
      <c r="F387" s="2"/>
      <c r="G387" s="2"/>
      <c r="H387" s="2"/>
    </row>
    <row r="388">
      <c r="C388" s="2"/>
      <c r="D388" s="2"/>
      <c r="E388" s="2"/>
      <c r="F388" s="2"/>
      <c r="G388" s="2"/>
      <c r="H388" s="2"/>
    </row>
    <row r="389">
      <c r="C389" s="2"/>
      <c r="D389" s="2"/>
      <c r="E389" s="2"/>
      <c r="F389" s="2"/>
      <c r="G389" s="2"/>
      <c r="H389" s="2"/>
    </row>
    <row r="390">
      <c r="C390" s="2"/>
      <c r="D390" s="2"/>
      <c r="E390" s="2"/>
      <c r="F390" s="2"/>
      <c r="G390" s="2"/>
      <c r="H390" s="2"/>
    </row>
    <row r="391">
      <c r="C391" s="2"/>
      <c r="D391" s="2"/>
      <c r="E391" s="2"/>
      <c r="F391" s="2"/>
      <c r="G391" s="2"/>
      <c r="H391" s="2"/>
    </row>
    <row r="392">
      <c r="C392" s="2"/>
      <c r="D392" s="2"/>
      <c r="E392" s="2"/>
      <c r="F392" s="2"/>
      <c r="G392" s="2"/>
      <c r="H392" s="2"/>
    </row>
    <row r="393">
      <c r="C393" s="2"/>
      <c r="D393" s="2"/>
      <c r="E393" s="2"/>
      <c r="F393" s="2"/>
      <c r="G393" s="2"/>
      <c r="H393" s="2"/>
    </row>
    <row r="394">
      <c r="C394" s="2"/>
      <c r="D394" s="2"/>
      <c r="E394" s="2"/>
      <c r="F394" s="2"/>
      <c r="G394" s="2"/>
      <c r="H394" s="2"/>
    </row>
    <row r="395">
      <c r="C395" s="2"/>
      <c r="D395" s="2"/>
      <c r="E395" s="2"/>
      <c r="F395" s="2"/>
      <c r="G395" s="2"/>
      <c r="H395" s="2"/>
    </row>
    <row r="396">
      <c r="C396" s="2"/>
      <c r="D396" s="2"/>
      <c r="E396" s="2"/>
      <c r="F396" s="2"/>
      <c r="G396" s="2"/>
      <c r="H396" s="2"/>
    </row>
    <row r="397">
      <c r="C397" s="2"/>
      <c r="D397" s="2"/>
      <c r="E397" s="2"/>
      <c r="F397" s="2"/>
      <c r="G397" s="2"/>
      <c r="H397" s="2"/>
    </row>
    <row r="398">
      <c r="C398" s="2"/>
      <c r="D398" s="2"/>
      <c r="E398" s="2"/>
      <c r="F398" s="2"/>
      <c r="G398" s="2"/>
      <c r="H398" s="2"/>
    </row>
    <row r="399">
      <c r="C399" s="2"/>
      <c r="D399" s="2"/>
      <c r="E399" s="2"/>
      <c r="F399" s="2"/>
      <c r="G399" s="2"/>
      <c r="H399" s="2"/>
    </row>
    <row r="400">
      <c r="C400" s="2"/>
      <c r="D400" s="2"/>
      <c r="E400" s="2"/>
      <c r="F400" s="2"/>
      <c r="G400" s="2"/>
      <c r="H400" s="2"/>
    </row>
    <row r="401">
      <c r="C401" s="2"/>
      <c r="D401" s="2"/>
      <c r="E401" s="2"/>
      <c r="F401" s="2"/>
      <c r="G401" s="2"/>
      <c r="H401" s="2"/>
    </row>
    <row r="402">
      <c r="C402" s="2"/>
      <c r="D402" s="2"/>
      <c r="E402" s="2"/>
      <c r="F402" s="2"/>
      <c r="G402" s="2"/>
      <c r="H402" s="2"/>
    </row>
    <row r="403">
      <c r="C403" s="2"/>
      <c r="D403" s="2"/>
      <c r="E403" s="2"/>
      <c r="F403" s="2"/>
      <c r="G403" s="2"/>
      <c r="H403" s="2"/>
    </row>
    <row r="404">
      <c r="C404" s="2"/>
      <c r="D404" s="2"/>
      <c r="E404" s="2"/>
      <c r="F404" s="2"/>
      <c r="G404" s="2"/>
      <c r="H404" s="2"/>
    </row>
    <row r="405">
      <c r="C405" s="2"/>
      <c r="D405" s="2"/>
      <c r="E405" s="2"/>
      <c r="F405" s="2"/>
      <c r="G405" s="2"/>
      <c r="H405" s="2"/>
    </row>
    <row r="406">
      <c r="C406" s="2"/>
      <c r="D406" s="2"/>
      <c r="E406" s="2"/>
      <c r="F406" s="2"/>
      <c r="G406" s="2"/>
      <c r="H406" s="2"/>
    </row>
    <row r="407">
      <c r="C407" s="2"/>
      <c r="D407" s="2"/>
      <c r="E407" s="2"/>
      <c r="F407" s="2"/>
      <c r="G407" s="2"/>
      <c r="H407" s="2"/>
    </row>
    <row r="408">
      <c r="C408" s="2"/>
      <c r="D408" s="2"/>
      <c r="E408" s="2"/>
      <c r="F408" s="2"/>
      <c r="G408" s="2"/>
      <c r="H408" s="2"/>
    </row>
    <row r="409">
      <c r="C409" s="2"/>
      <c r="D409" s="2"/>
      <c r="E409" s="2"/>
      <c r="F409" s="2"/>
      <c r="G409" s="2"/>
      <c r="H409" s="2"/>
    </row>
    <row r="410">
      <c r="C410" s="2"/>
      <c r="D410" s="2"/>
      <c r="E410" s="2"/>
      <c r="F410" s="2"/>
      <c r="G410" s="2"/>
      <c r="H410" s="2"/>
    </row>
    <row r="411">
      <c r="C411" s="2"/>
      <c r="D411" s="2"/>
      <c r="E411" s="2"/>
      <c r="F411" s="2"/>
      <c r="G411" s="2"/>
      <c r="H411" s="2"/>
    </row>
    <row r="412">
      <c r="C412" s="2"/>
      <c r="D412" s="2"/>
      <c r="E412" s="2"/>
      <c r="F412" s="2"/>
      <c r="G412" s="2"/>
      <c r="H412" s="2"/>
    </row>
    <row r="413">
      <c r="C413" s="2"/>
      <c r="D413" s="2"/>
      <c r="E413" s="2"/>
      <c r="F413" s="2"/>
      <c r="G413" s="2"/>
      <c r="H413" s="2"/>
    </row>
    <row r="414">
      <c r="C414" s="2"/>
      <c r="D414" s="2"/>
      <c r="E414" s="2"/>
      <c r="F414" s="2"/>
      <c r="G414" s="2"/>
      <c r="H414" s="2"/>
    </row>
    <row r="415">
      <c r="C415" s="2"/>
      <c r="D415" s="2"/>
      <c r="E415" s="2"/>
      <c r="F415" s="2"/>
      <c r="G415" s="2"/>
      <c r="H415" s="2"/>
    </row>
    <row r="416">
      <c r="C416" s="2"/>
      <c r="D416" s="2"/>
      <c r="E416" s="2"/>
      <c r="F416" s="2"/>
      <c r="G416" s="2"/>
      <c r="H416" s="2"/>
    </row>
    <row r="417">
      <c r="C417" s="2"/>
      <c r="D417" s="2"/>
      <c r="E417" s="2"/>
      <c r="F417" s="2"/>
      <c r="G417" s="2"/>
      <c r="H417" s="2"/>
    </row>
    <row r="418">
      <c r="C418" s="2"/>
      <c r="D418" s="2"/>
      <c r="E418" s="2"/>
      <c r="F418" s="2"/>
      <c r="G418" s="2"/>
      <c r="H418" s="2"/>
    </row>
    <row r="419">
      <c r="C419" s="2"/>
      <c r="D419" s="2"/>
      <c r="E419" s="2"/>
      <c r="F419" s="2"/>
      <c r="G419" s="2"/>
      <c r="H419" s="2"/>
    </row>
    <row r="420">
      <c r="C420" s="2"/>
      <c r="D420" s="2"/>
      <c r="E420" s="2"/>
      <c r="F420" s="2"/>
      <c r="G420" s="2"/>
      <c r="H420" s="2"/>
    </row>
    <row r="421">
      <c r="C421" s="2"/>
      <c r="D421" s="2"/>
      <c r="E421" s="2"/>
      <c r="F421" s="2"/>
      <c r="G421" s="2"/>
      <c r="H421" s="2"/>
    </row>
    <row r="422">
      <c r="C422" s="2"/>
      <c r="D422" s="2"/>
      <c r="E422" s="2"/>
      <c r="F422" s="2"/>
      <c r="G422" s="2"/>
      <c r="H422" s="2"/>
    </row>
    <row r="423">
      <c r="C423" s="2"/>
      <c r="D423" s="2"/>
      <c r="E423" s="2"/>
      <c r="F423" s="2"/>
      <c r="G423" s="2"/>
      <c r="H423" s="2"/>
    </row>
    <row r="424">
      <c r="C424" s="2"/>
      <c r="D424" s="2"/>
      <c r="E424" s="2"/>
      <c r="F424" s="2"/>
      <c r="G424" s="2"/>
      <c r="H424" s="2"/>
    </row>
    <row r="425">
      <c r="C425" s="2"/>
      <c r="D425" s="2"/>
      <c r="E425" s="2"/>
      <c r="F425" s="2"/>
      <c r="G425" s="2"/>
      <c r="H425" s="2"/>
    </row>
    <row r="426">
      <c r="C426" s="2"/>
      <c r="D426" s="2"/>
      <c r="E426" s="2"/>
      <c r="F426" s="2"/>
      <c r="G426" s="2"/>
      <c r="H426" s="2"/>
    </row>
    <row r="427">
      <c r="C427" s="2"/>
      <c r="D427" s="2"/>
      <c r="E427" s="2"/>
      <c r="F427" s="2"/>
      <c r="G427" s="2"/>
      <c r="H427" s="2"/>
    </row>
    <row r="428">
      <c r="C428" s="2"/>
      <c r="D428" s="2"/>
      <c r="E428" s="2"/>
      <c r="F428" s="2"/>
      <c r="G428" s="2"/>
      <c r="H428" s="2"/>
    </row>
    <row r="429">
      <c r="C429" s="2"/>
      <c r="D429" s="2"/>
      <c r="E429" s="2"/>
      <c r="F429" s="2"/>
      <c r="G429" s="2"/>
      <c r="H429" s="2"/>
    </row>
    <row r="430">
      <c r="C430" s="2"/>
      <c r="D430" s="2"/>
      <c r="E430" s="2"/>
      <c r="F430" s="2"/>
      <c r="G430" s="2"/>
      <c r="H430" s="2"/>
    </row>
    <row r="431">
      <c r="C431" s="2"/>
      <c r="D431" s="2"/>
      <c r="E431" s="2"/>
      <c r="F431" s="2"/>
      <c r="G431" s="2"/>
      <c r="H431" s="2"/>
    </row>
    <row r="432">
      <c r="C432" s="2"/>
      <c r="D432" s="2"/>
      <c r="E432" s="2"/>
      <c r="F432" s="2"/>
      <c r="G432" s="2"/>
      <c r="H432" s="2"/>
    </row>
    <row r="433">
      <c r="C433" s="2"/>
      <c r="D433" s="2"/>
      <c r="E433" s="2"/>
      <c r="F433" s="2"/>
      <c r="G433" s="2"/>
      <c r="H433" s="2"/>
    </row>
    <row r="434">
      <c r="C434" s="2"/>
      <c r="D434" s="2"/>
      <c r="E434" s="2"/>
      <c r="F434" s="2"/>
      <c r="G434" s="2"/>
      <c r="H434" s="2"/>
    </row>
    <row r="435">
      <c r="C435" s="2"/>
      <c r="D435" s="2"/>
      <c r="E435" s="2"/>
      <c r="F435" s="2"/>
      <c r="G435" s="2"/>
      <c r="H435" s="2"/>
    </row>
    <row r="436">
      <c r="C436" s="2"/>
      <c r="D436" s="2"/>
      <c r="E436" s="2"/>
      <c r="F436" s="2"/>
      <c r="G436" s="2"/>
      <c r="H436" s="2"/>
    </row>
    <row r="437">
      <c r="C437" s="2"/>
      <c r="D437" s="2"/>
      <c r="E437" s="2"/>
      <c r="F437" s="2"/>
      <c r="G437" s="2"/>
      <c r="H437" s="2"/>
    </row>
    <row r="438">
      <c r="C438" s="2"/>
      <c r="D438" s="2"/>
      <c r="E438" s="2"/>
      <c r="F438" s="2"/>
      <c r="G438" s="2"/>
      <c r="H438" s="2"/>
    </row>
    <row r="439">
      <c r="C439" s="2"/>
      <c r="D439" s="2"/>
      <c r="E439" s="2"/>
      <c r="F439" s="2"/>
      <c r="G439" s="2"/>
      <c r="H439" s="2"/>
    </row>
    <row r="440">
      <c r="C440" s="2"/>
      <c r="D440" s="2"/>
      <c r="E440" s="2"/>
      <c r="F440" s="2"/>
      <c r="G440" s="2"/>
      <c r="H440" s="2"/>
    </row>
    <row r="441">
      <c r="C441" s="2"/>
      <c r="D441" s="2"/>
      <c r="E441" s="2"/>
      <c r="F441" s="2"/>
      <c r="G441" s="2"/>
      <c r="H441" s="2"/>
    </row>
    <row r="442">
      <c r="C442" s="2"/>
      <c r="D442" s="2"/>
      <c r="E442" s="2"/>
      <c r="F442" s="2"/>
      <c r="G442" s="2"/>
      <c r="H442" s="2"/>
    </row>
    <row r="443">
      <c r="C443" s="2"/>
      <c r="D443" s="2"/>
      <c r="E443" s="2"/>
      <c r="F443" s="2"/>
      <c r="G443" s="2"/>
      <c r="H443" s="2"/>
    </row>
    <row r="444">
      <c r="C444" s="2"/>
      <c r="D444" s="2"/>
      <c r="E444" s="2"/>
      <c r="F444" s="2"/>
      <c r="G444" s="2"/>
      <c r="H444" s="2"/>
    </row>
    <row r="445">
      <c r="C445" s="2"/>
      <c r="D445" s="2"/>
      <c r="E445" s="2"/>
      <c r="F445" s="2"/>
      <c r="G445" s="2"/>
      <c r="H445" s="2"/>
    </row>
    <row r="446">
      <c r="C446" s="2"/>
      <c r="D446" s="2"/>
      <c r="E446" s="2"/>
      <c r="F446" s="2"/>
      <c r="G446" s="2"/>
      <c r="H446" s="2"/>
    </row>
    <row r="447">
      <c r="C447" s="2"/>
      <c r="D447" s="2"/>
      <c r="E447" s="2"/>
      <c r="F447" s="2"/>
      <c r="G447" s="2"/>
      <c r="H447" s="2"/>
    </row>
    <row r="448">
      <c r="C448" s="2"/>
      <c r="D448" s="2"/>
      <c r="E448" s="2"/>
      <c r="F448" s="2"/>
      <c r="G448" s="2"/>
      <c r="H448" s="2"/>
    </row>
    <row r="449">
      <c r="C449" s="2"/>
      <c r="D449" s="2"/>
      <c r="E449" s="2"/>
      <c r="F449" s="2"/>
      <c r="G449" s="2"/>
      <c r="H449" s="2"/>
    </row>
    <row r="450">
      <c r="C450" s="2"/>
      <c r="D450" s="2"/>
      <c r="E450" s="2"/>
      <c r="F450" s="2"/>
      <c r="G450" s="2"/>
      <c r="H450" s="2"/>
    </row>
    <row r="451">
      <c r="C451" s="2"/>
      <c r="D451" s="2"/>
      <c r="E451" s="2"/>
      <c r="F451" s="2"/>
      <c r="G451" s="2"/>
      <c r="H451" s="2"/>
    </row>
    <row r="452">
      <c r="C452" s="2"/>
      <c r="D452" s="2"/>
      <c r="E452" s="2"/>
      <c r="F452" s="2"/>
      <c r="G452" s="2"/>
      <c r="H452" s="2"/>
    </row>
    <row r="453">
      <c r="C453" s="2"/>
      <c r="D453" s="2"/>
      <c r="E453" s="2"/>
      <c r="F453" s="2"/>
      <c r="G453" s="2"/>
      <c r="H453" s="2"/>
    </row>
    <row r="454">
      <c r="C454" s="2"/>
      <c r="D454" s="2"/>
      <c r="E454" s="2"/>
      <c r="F454" s="2"/>
      <c r="G454" s="2"/>
      <c r="H454" s="2"/>
    </row>
    <row r="455">
      <c r="C455" s="2"/>
      <c r="D455" s="2"/>
      <c r="E455" s="2"/>
      <c r="F455" s="2"/>
      <c r="G455" s="2"/>
      <c r="H455" s="2"/>
    </row>
    <row r="456">
      <c r="C456" s="2"/>
      <c r="D456" s="2"/>
      <c r="E456" s="2"/>
      <c r="F456" s="2"/>
      <c r="G456" s="2"/>
      <c r="H456" s="2"/>
    </row>
    <row r="457">
      <c r="C457" s="2"/>
      <c r="D457" s="2"/>
      <c r="E457" s="2"/>
      <c r="F457" s="2"/>
      <c r="G457" s="2"/>
      <c r="H457" s="2"/>
    </row>
    <row r="458">
      <c r="C458" s="2"/>
      <c r="D458" s="2"/>
      <c r="E458" s="2"/>
      <c r="F458" s="2"/>
      <c r="G458" s="2"/>
      <c r="H458" s="2"/>
    </row>
    <row r="459">
      <c r="C459" s="2"/>
      <c r="D459" s="2"/>
      <c r="E459" s="2"/>
      <c r="F459" s="2"/>
      <c r="G459" s="2"/>
      <c r="H459" s="2"/>
    </row>
    <row r="460">
      <c r="C460" s="2"/>
      <c r="D460" s="2"/>
      <c r="E460" s="2"/>
      <c r="F460" s="2"/>
      <c r="G460" s="2"/>
      <c r="H460" s="2"/>
    </row>
    <row r="461">
      <c r="C461" s="2"/>
      <c r="D461" s="2"/>
      <c r="E461" s="2"/>
      <c r="F461" s="2"/>
      <c r="G461" s="2"/>
      <c r="H461" s="2"/>
    </row>
    <row r="462">
      <c r="C462" s="2"/>
      <c r="D462" s="2"/>
      <c r="E462" s="2"/>
      <c r="F462" s="2"/>
      <c r="G462" s="2"/>
      <c r="H462" s="2"/>
    </row>
    <row r="463">
      <c r="C463" s="2"/>
      <c r="D463" s="2"/>
      <c r="E463" s="2"/>
      <c r="F463" s="2"/>
      <c r="G463" s="2"/>
      <c r="H463" s="2"/>
    </row>
    <row r="464">
      <c r="C464" s="2"/>
      <c r="D464" s="2"/>
      <c r="E464" s="2"/>
      <c r="F464" s="2"/>
      <c r="G464" s="2"/>
      <c r="H464" s="2"/>
    </row>
    <row r="465">
      <c r="C465" s="2"/>
      <c r="D465" s="2"/>
      <c r="E465" s="2"/>
      <c r="F465" s="2"/>
      <c r="G465" s="2"/>
      <c r="H465" s="2"/>
    </row>
    <row r="466">
      <c r="C466" s="2"/>
      <c r="D466" s="2"/>
      <c r="E466" s="2"/>
      <c r="F466" s="2"/>
      <c r="G466" s="2"/>
      <c r="H466" s="2"/>
    </row>
    <row r="467">
      <c r="C467" s="2"/>
      <c r="D467" s="2"/>
      <c r="E467" s="2"/>
      <c r="F467" s="2"/>
      <c r="G467" s="2"/>
      <c r="H467" s="2"/>
    </row>
    <row r="468">
      <c r="C468" s="2"/>
      <c r="D468" s="2"/>
      <c r="E468" s="2"/>
      <c r="F468" s="2"/>
      <c r="G468" s="2"/>
      <c r="H468" s="2"/>
    </row>
    <row r="469">
      <c r="C469" s="2"/>
      <c r="D469" s="2"/>
      <c r="E469" s="2"/>
      <c r="F469" s="2"/>
      <c r="G469" s="2"/>
      <c r="H469" s="2"/>
    </row>
    <row r="470">
      <c r="C470" s="2"/>
      <c r="D470" s="2"/>
      <c r="E470" s="2"/>
      <c r="F470" s="2"/>
      <c r="G470" s="2"/>
      <c r="H470" s="2"/>
    </row>
    <row r="471">
      <c r="C471" s="2"/>
      <c r="D471" s="2"/>
      <c r="E471" s="2"/>
      <c r="F471" s="2"/>
      <c r="G471" s="2"/>
      <c r="H471" s="2"/>
    </row>
    <row r="472">
      <c r="C472" s="2"/>
      <c r="D472" s="2"/>
      <c r="E472" s="2"/>
      <c r="F472" s="2"/>
      <c r="G472" s="2"/>
      <c r="H472" s="2"/>
    </row>
    <row r="473">
      <c r="C473" s="2"/>
      <c r="D473" s="2"/>
      <c r="E473" s="2"/>
      <c r="F473" s="2"/>
      <c r="G473" s="2"/>
      <c r="H473" s="2"/>
    </row>
    <row r="474">
      <c r="C474" s="2"/>
      <c r="D474" s="2"/>
      <c r="E474" s="2"/>
      <c r="F474" s="2"/>
      <c r="G474" s="2"/>
      <c r="H474" s="2"/>
    </row>
    <row r="475">
      <c r="C475" s="2"/>
      <c r="D475" s="2"/>
      <c r="E475" s="2"/>
      <c r="F475" s="2"/>
      <c r="G475" s="2"/>
      <c r="H475" s="2"/>
    </row>
    <row r="476">
      <c r="C476" s="2"/>
      <c r="D476" s="2"/>
      <c r="E476" s="2"/>
      <c r="F476" s="2"/>
      <c r="G476" s="2"/>
      <c r="H476" s="2"/>
    </row>
    <row r="477">
      <c r="C477" s="2"/>
      <c r="D477" s="2"/>
      <c r="E477" s="2"/>
      <c r="F477" s="2"/>
      <c r="G477" s="2"/>
      <c r="H477" s="2"/>
    </row>
    <row r="478">
      <c r="C478" s="2"/>
      <c r="D478" s="2"/>
      <c r="E478" s="2"/>
      <c r="F478" s="2"/>
      <c r="G478" s="2"/>
      <c r="H478" s="2"/>
    </row>
    <row r="479">
      <c r="C479" s="2"/>
      <c r="D479" s="2"/>
      <c r="E479" s="2"/>
      <c r="F479" s="2"/>
      <c r="G479" s="2"/>
      <c r="H479" s="2"/>
    </row>
    <row r="480">
      <c r="C480" s="2"/>
      <c r="D480" s="2"/>
      <c r="E480" s="2"/>
      <c r="F480" s="2"/>
      <c r="G480" s="2"/>
      <c r="H480" s="2"/>
    </row>
    <row r="481">
      <c r="C481" s="2"/>
      <c r="D481" s="2"/>
      <c r="E481" s="2"/>
      <c r="F481" s="2"/>
      <c r="G481" s="2"/>
      <c r="H481" s="2"/>
    </row>
    <row r="482">
      <c r="C482" s="2"/>
      <c r="D482" s="2"/>
      <c r="E482" s="2"/>
      <c r="F482" s="2"/>
      <c r="G482" s="2"/>
      <c r="H482" s="2"/>
    </row>
    <row r="483">
      <c r="C483" s="2"/>
      <c r="D483" s="2"/>
      <c r="E483" s="2"/>
      <c r="F483" s="2"/>
      <c r="G483" s="2"/>
      <c r="H483" s="2"/>
    </row>
    <row r="484">
      <c r="C484" s="2"/>
      <c r="D484" s="2"/>
      <c r="E484" s="2"/>
      <c r="F484" s="2"/>
      <c r="G484" s="2"/>
      <c r="H484" s="2"/>
    </row>
    <row r="485">
      <c r="C485" s="2"/>
      <c r="D485" s="2"/>
      <c r="E485" s="2"/>
      <c r="F485" s="2"/>
      <c r="G485" s="2"/>
      <c r="H485" s="2"/>
    </row>
    <row r="486">
      <c r="C486" s="2"/>
      <c r="D486" s="2"/>
      <c r="E486" s="2"/>
      <c r="F486" s="2"/>
      <c r="G486" s="2"/>
      <c r="H486" s="2"/>
    </row>
    <row r="487">
      <c r="C487" s="2"/>
      <c r="D487" s="2"/>
      <c r="E487" s="2"/>
      <c r="F487" s="2"/>
      <c r="G487" s="2"/>
      <c r="H487" s="2"/>
    </row>
    <row r="488">
      <c r="C488" s="2"/>
      <c r="D488" s="2"/>
      <c r="E488" s="2"/>
      <c r="F488" s="2"/>
      <c r="G488" s="2"/>
      <c r="H488" s="2"/>
    </row>
    <row r="489">
      <c r="C489" s="2"/>
      <c r="D489" s="2"/>
      <c r="E489" s="2"/>
      <c r="F489" s="2"/>
      <c r="G489" s="2"/>
      <c r="H489" s="2"/>
    </row>
    <row r="490">
      <c r="C490" s="2"/>
      <c r="D490" s="2"/>
      <c r="E490" s="2"/>
      <c r="F490" s="2"/>
      <c r="G490" s="2"/>
      <c r="H490" s="2"/>
    </row>
    <row r="491">
      <c r="C491" s="2"/>
      <c r="D491" s="2"/>
      <c r="E491" s="2"/>
      <c r="F491" s="2"/>
      <c r="G491" s="2"/>
      <c r="H491" s="2"/>
    </row>
    <row r="492">
      <c r="C492" s="2"/>
      <c r="D492" s="2"/>
      <c r="E492" s="2"/>
      <c r="F492" s="2"/>
      <c r="G492" s="2"/>
      <c r="H492" s="2"/>
    </row>
    <row r="493">
      <c r="C493" s="2"/>
      <c r="D493" s="2"/>
      <c r="E493" s="2"/>
      <c r="F493" s="2"/>
      <c r="G493" s="2"/>
      <c r="H493" s="2"/>
    </row>
    <row r="494">
      <c r="C494" s="2"/>
      <c r="D494" s="2"/>
      <c r="E494" s="2"/>
      <c r="F494" s="2"/>
      <c r="G494" s="2"/>
      <c r="H494" s="2"/>
    </row>
    <row r="495">
      <c r="C495" s="2"/>
      <c r="D495" s="2"/>
      <c r="E495" s="2"/>
      <c r="F495" s="2"/>
      <c r="G495" s="2"/>
      <c r="H495" s="2"/>
    </row>
    <row r="496">
      <c r="C496" s="2"/>
      <c r="D496" s="2"/>
      <c r="E496" s="2"/>
      <c r="F496" s="2"/>
      <c r="G496" s="2"/>
      <c r="H496" s="2"/>
    </row>
    <row r="497">
      <c r="C497" s="2"/>
      <c r="D497" s="2"/>
      <c r="E497" s="2"/>
      <c r="F497" s="2"/>
      <c r="G497" s="2"/>
      <c r="H497" s="2"/>
    </row>
    <row r="498">
      <c r="C498" s="2"/>
      <c r="D498" s="2"/>
      <c r="E498" s="2"/>
      <c r="F498" s="2"/>
      <c r="G498" s="2"/>
      <c r="H498" s="2"/>
    </row>
    <row r="499">
      <c r="C499" s="2"/>
      <c r="D499" s="2"/>
      <c r="E499" s="2"/>
      <c r="F499" s="2"/>
      <c r="G499" s="2"/>
      <c r="H499" s="2"/>
    </row>
    <row r="500">
      <c r="C500" s="2"/>
      <c r="D500" s="2"/>
      <c r="E500" s="2"/>
      <c r="F500" s="2"/>
      <c r="G500" s="2"/>
      <c r="H500" s="2"/>
    </row>
    <row r="501">
      <c r="C501" s="2"/>
      <c r="D501" s="2"/>
      <c r="E501" s="2"/>
      <c r="F501" s="2"/>
      <c r="G501" s="2"/>
      <c r="H501" s="2"/>
    </row>
    <row r="502">
      <c r="C502" s="2"/>
      <c r="D502" s="2"/>
      <c r="E502" s="2"/>
      <c r="F502" s="2"/>
      <c r="G502" s="2"/>
      <c r="H502" s="2"/>
    </row>
    <row r="503">
      <c r="C503" s="2"/>
      <c r="D503" s="2"/>
      <c r="E503" s="2"/>
      <c r="F503" s="2"/>
      <c r="G503" s="2"/>
      <c r="H503" s="2"/>
    </row>
    <row r="504">
      <c r="C504" s="2"/>
      <c r="D504" s="2"/>
      <c r="E504" s="2"/>
      <c r="F504" s="2"/>
      <c r="G504" s="2"/>
      <c r="H504" s="2"/>
    </row>
    <row r="505">
      <c r="C505" s="2"/>
      <c r="D505" s="2"/>
      <c r="E505" s="2"/>
      <c r="F505" s="2"/>
      <c r="G505" s="2"/>
      <c r="H505" s="2"/>
    </row>
    <row r="506">
      <c r="C506" s="2"/>
      <c r="D506" s="2"/>
      <c r="E506" s="2"/>
      <c r="F506" s="2"/>
      <c r="G506" s="2"/>
      <c r="H506" s="2"/>
    </row>
    <row r="507">
      <c r="C507" s="2"/>
      <c r="D507" s="2"/>
      <c r="E507" s="2"/>
      <c r="F507" s="2"/>
      <c r="G507" s="2"/>
      <c r="H507" s="2"/>
    </row>
    <row r="508">
      <c r="C508" s="2"/>
      <c r="D508" s="2"/>
      <c r="E508" s="2"/>
      <c r="F508" s="2"/>
      <c r="G508" s="2"/>
      <c r="H508" s="2"/>
    </row>
    <row r="509">
      <c r="C509" s="2"/>
      <c r="D509" s="2"/>
      <c r="E509" s="2"/>
      <c r="F509" s="2"/>
      <c r="G509" s="2"/>
      <c r="H509" s="2"/>
    </row>
    <row r="510">
      <c r="C510" s="2"/>
      <c r="D510" s="2"/>
      <c r="E510" s="2"/>
      <c r="F510" s="2"/>
      <c r="G510" s="2"/>
      <c r="H510" s="2"/>
    </row>
    <row r="511">
      <c r="C511" s="2"/>
      <c r="D511" s="2"/>
      <c r="E511" s="2"/>
      <c r="F511" s="2"/>
      <c r="G511" s="2"/>
      <c r="H511" s="2"/>
    </row>
    <row r="512">
      <c r="C512" s="2"/>
      <c r="D512" s="2"/>
      <c r="E512" s="2"/>
      <c r="F512" s="2"/>
      <c r="G512" s="2"/>
      <c r="H512" s="2"/>
    </row>
    <row r="513">
      <c r="C513" s="2"/>
      <c r="D513" s="2"/>
      <c r="E513" s="2"/>
      <c r="F513" s="2"/>
      <c r="G513" s="2"/>
      <c r="H513" s="2"/>
    </row>
    <row r="514">
      <c r="C514" s="2"/>
      <c r="D514" s="2"/>
      <c r="E514" s="2"/>
      <c r="F514" s="2"/>
      <c r="G514" s="2"/>
      <c r="H514" s="2"/>
    </row>
    <row r="515">
      <c r="C515" s="2"/>
      <c r="D515" s="2"/>
      <c r="E515" s="2"/>
      <c r="F515" s="2"/>
      <c r="G515" s="2"/>
      <c r="H515" s="2"/>
    </row>
    <row r="516">
      <c r="C516" s="2"/>
      <c r="D516" s="2"/>
      <c r="E516" s="2"/>
      <c r="F516" s="2"/>
      <c r="G516" s="2"/>
      <c r="H516" s="2"/>
    </row>
    <row r="517">
      <c r="C517" s="2"/>
      <c r="D517" s="2"/>
      <c r="E517" s="2"/>
      <c r="F517" s="2"/>
      <c r="G517" s="2"/>
      <c r="H517" s="2"/>
    </row>
    <row r="518">
      <c r="C518" s="2"/>
      <c r="D518" s="2"/>
      <c r="E518" s="2"/>
      <c r="F518" s="2"/>
      <c r="G518" s="2"/>
      <c r="H518" s="2"/>
    </row>
    <row r="519">
      <c r="C519" s="2"/>
      <c r="D519" s="2"/>
      <c r="E519" s="2"/>
      <c r="F519" s="2"/>
      <c r="G519" s="2"/>
      <c r="H519" s="2"/>
    </row>
    <row r="520">
      <c r="C520" s="2"/>
      <c r="D520" s="2"/>
      <c r="E520" s="2"/>
      <c r="F520" s="2"/>
      <c r="G520" s="2"/>
      <c r="H520" s="2"/>
    </row>
    <row r="521">
      <c r="C521" s="2"/>
      <c r="D521" s="2"/>
      <c r="E521" s="2"/>
      <c r="F521" s="2"/>
      <c r="G521" s="2"/>
      <c r="H521" s="2"/>
    </row>
    <row r="522">
      <c r="C522" s="2"/>
      <c r="D522" s="2"/>
      <c r="E522" s="2"/>
      <c r="F522" s="2"/>
      <c r="G522" s="2"/>
      <c r="H522" s="2"/>
    </row>
    <row r="523">
      <c r="C523" s="2"/>
      <c r="D523" s="2"/>
      <c r="E523" s="2"/>
      <c r="F523" s="2"/>
      <c r="G523" s="2"/>
      <c r="H523" s="2"/>
    </row>
    <row r="524">
      <c r="C524" s="2"/>
      <c r="D524" s="2"/>
      <c r="E524" s="2"/>
      <c r="F524" s="2"/>
      <c r="G524" s="2"/>
      <c r="H524" s="2"/>
    </row>
    <row r="525">
      <c r="C525" s="2"/>
      <c r="D525" s="2"/>
      <c r="E525" s="2"/>
      <c r="F525" s="2"/>
      <c r="G525" s="2"/>
      <c r="H525" s="2"/>
    </row>
    <row r="526">
      <c r="C526" s="2"/>
      <c r="D526" s="2"/>
      <c r="E526" s="2"/>
      <c r="F526" s="2"/>
      <c r="G526" s="2"/>
      <c r="H526" s="2"/>
    </row>
    <row r="527">
      <c r="C527" s="2"/>
      <c r="D527" s="2"/>
      <c r="E527" s="2"/>
      <c r="F527" s="2"/>
      <c r="G527" s="2"/>
      <c r="H527" s="2"/>
    </row>
    <row r="528">
      <c r="C528" s="2"/>
      <c r="D528" s="2"/>
      <c r="E528" s="2"/>
      <c r="F528" s="2"/>
      <c r="G528" s="2"/>
      <c r="H528" s="2"/>
    </row>
    <row r="529">
      <c r="C529" s="2"/>
      <c r="D529" s="2"/>
      <c r="E529" s="2"/>
      <c r="F529" s="2"/>
      <c r="G529" s="2"/>
      <c r="H529" s="2"/>
    </row>
    <row r="530">
      <c r="C530" s="2"/>
      <c r="D530" s="2"/>
      <c r="E530" s="2"/>
      <c r="F530" s="2"/>
      <c r="G530" s="2"/>
      <c r="H530" s="2"/>
    </row>
    <row r="531">
      <c r="C531" s="2"/>
      <c r="D531" s="2"/>
      <c r="E531" s="2"/>
      <c r="F531" s="2"/>
      <c r="G531" s="2"/>
      <c r="H531" s="2"/>
    </row>
    <row r="532">
      <c r="C532" s="2"/>
      <c r="D532" s="2"/>
      <c r="E532" s="2"/>
      <c r="F532" s="2"/>
      <c r="G532" s="2"/>
      <c r="H532" s="2"/>
    </row>
    <row r="533">
      <c r="C533" s="2"/>
      <c r="D533" s="2"/>
      <c r="E533" s="2"/>
      <c r="F533" s="2"/>
      <c r="G533" s="2"/>
      <c r="H533" s="2"/>
    </row>
    <row r="534">
      <c r="C534" s="2"/>
      <c r="D534" s="2"/>
      <c r="E534" s="2"/>
      <c r="F534" s="2"/>
      <c r="G534" s="2"/>
      <c r="H534" s="2"/>
    </row>
    <row r="535">
      <c r="C535" s="2"/>
      <c r="D535" s="2"/>
      <c r="E535" s="2"/>
      <c r="F535" s="2"/>
      <c r="G535" s="2"/>
      <c r="H535" s="2"/>
    </row>
    <row r="536">
      <c r="C536" s="2"/>
      <c r="D536" s="2"/>
      <c r="E536" s="2"/>
      <c r="F536" s="2"/>
      <c r="G536" s="2"/>
      <c r="H536" s="2"/>
    </row>
    <row r="537">
      <c r="C537" s="2"/>
      <c r="D537" s="2"/>
      <c r="E537" s="2"/>
      <c r="F537" s="2"/>
      <c r="G537" s="2"/>
      <c r="H537" s="2"/>
    </row>
    <row r="538">
      <c r="C538" s="2"/>
      <c r="D538" s="2"/>
      <c r="E538" s="2"/>
      <c r="F538" s="2"/>
      <c r="G538" s="2"/>
      <c r="H538" s="2"/>
    </row>
    <row r="539">
      <c r="C539" s="2"/>
      <c r="D539" s="2"/>
      <c r="E539" s="2"/>
      <c r="F539" s="2"/>
      <c r="G539" s="2"/>
      <c r="H539" s="2"/>
    </row>
    <row r="540">
      <c r="C540" s="2"/>
      <c r="D540" s="2"/>
      <c r="E540" s="2"/>
      <c r="F540" s="2"/>
      <c r="G540" s="2"/>
      <c r="H540" s="2"/>
    </row>
    <row r="541">
      <c r="C541" s="2"/>
      <c r="D541" s="2"/>
      <c r="E541" s="2"/>
      <c r="F541" s="2"/>
      <c r="G541" s="2"/>
      <c r="H541" s="2"/>
    </row>
    <row r="542">
      <c r="C542" s="2"/>
      <c r="D542" s="2"/>
      <c r="E542" s="2"/>
      <c r="F542" s="2"/>
      <c r="G542" s="2"/>
      <c r="H542" s="2"/>
    </row>
    <row r="543">
      <c r="C543" s="2"/>
      <c r="D543" s="2"/>
      <c r="E543" s="2"/>
      <c r="F543" s="2"/>
      <c r="G543" s="2"/>
      <c r="H543" s="2"/>
    </row>
    <row r="544">
      <c r="C544" s="2"/>
      <c r="D544" s="2"/>
      <c r="E544" s="2"/>
      <c r="F544" s="2"/>
      <c r="G544" s="2"/>
      <c r="H544" s="2"/>
    </row>
    <row r="545">
      <c r="C545" s="2"/>
      <c r="D545" s="2"/>
      <c r="E545" s="2"/>
      <c r="F545" s="2"/>
      <c r="G545" s="2"/>
      <c r="H545" s="2"/>
    </row>
    <row r="546">
      <c r="C546" s="2"/>
      <c r="D546" s="2"/>
      <c r="E546" s="2"/>
      <c r="F546" s="2"/>
      <c r="G546" s="2"/>
      <c r="H546" s="2"/>
    </row>
    <row r="547">
      <c r="C547" s="2"/>
      <c r="D547" s="2"/>
      <c r="E547" s="2"/>
      <c r="F547" s="2"/>
      <c r="G547" s="2"/>
      <c r="H547" s="2"/>
    </row>
    <row r="548">
      <c r="C548" s="2"/>
      <c r="D548" s="2"/>
      <c r="E548" s="2"/>
      <c r="F548" s="2"/>
      <c r="G548" s="2"/>
      <c r="H548" s="2"/>
    </row>
    <row r="549">
      <c r="C549" s="2"/>
      <c r="D549" s="2"/>
      <c r="E549" s="2"/>
      <c r="F549" s="2"/>
      <c r="G549" s="2"/>
      <c r="H549" s="2"/>
    </row>
    <row r="550">
      <c r="C550" s="2"/>
      <c r="D550" s="2"/>
      <c r="E550" s="2"/>
      <c r="F550" s="2"/>
      <c r="G550" s="2"/>
      <c r="H550" s="2"/>
    </row>
    <row r="551">
      <c r="C551" s="2"/>
      <c r="D551" s="2"/>
      <c r="E551" s="2"/>
      <c r="F551" s="2"/>
      <c r="G551" s="2"/>
      <c r="H551" s="2"/>
    </row>
    <row r="552">
      <c r="C552" s="2"/>
      <c r="D552" s="2"/>
      <c r="E552" s="2"/>
      <c r="F552" s="2"/>
      <c r="G552" s="2"/>
      <c r="H552" s="2"/>
    </row>
    <row r="553">
      <c r="C553" s="2"/>
      <c r="D553" s="2"/>
      <c r="E553" s="2"/>
      <c r="F553" s="2"/>
      <c r="G553" s="2"/>
      <c r="H553" s="2"/>
    </row>
    <row r="554">
      <c r="C554" s="2"/>
      <c r="D554" s="2"/>
      <c r="E554" s="2"/>
      <c r="F554" s="2"/>
      <c r="G554" s="2"/>
      <c r="H554" s="2"/>
    </row>
    <row r="555">
      <c r="C555" s="2"/>
      <c r="D555" s="2"/>
      <c r="E555" s="2"/>
      <c r="F555" s="2"/>
      <c r="G555" s="2"/>
      <c r="H555" s="2"/>
    </row>
    <row r="556">
      <c r="C556" s="2"/>
      <c r="D556" s="2"/>
      <c r="E556" s="2"/>
      <c r="F556" s="2"/>
      <c r="G556" s="2"/>
      <c r="H556" s="2"/>
    </row>
    <row r="557">
      <c r="C557" s="2"/>
      <c r="D557" s="2"/>
      <c r="E557" s="2"/>
      <c r="F557" s="2"/>
      <c r="G557" s="2"/>
      <c r="H557" s="2"/>
    </row>
    <row r="558">
      <c r="C558" s="2"/>
      <c r="D558" s="2"/>
      <c r="E558" s="2"/>
      <c r="F558" s="2"/>
      <c r="G558" s="2"/>
      <c r="H558" s="2"/>
    </row>
    <row r="559">
      <c r="C559" s="2"/>
      <c r="D559" s="2"/>
      <c r="E559" s="2"/>
      <c r="F559" s="2"/>
      <c r="G559" s="2"/>
      <c r="H559" s="2"/>
    </row>
    <row r="560">
      <c r="C560" s="2"/>
      <c r="D560" s="2"/>
      <c r="E560" s="2"/>
      <c r="F560" s="2"/>
      <c r="G560" s="2"/>
      <c r="H560" s="2"/>
    </row>
    <row r="561">
      <c r="C561" s="2"/>
      <c r="D561" s="2"/>
      <c r="E561" s="2"/>
      <c r="F561" s="2"/>
      <c r="G561" s="2"/>
      <c r="H561" s="2"/>
    </row>
    <row r="562">
      <c r="C562" s="2"/>
      <c r="D562" s="2"/>
      <c r="E562" s="2"/>
      <c r="F562" s="2"/>
      <c r="G562" s="2"/>
      <c r="H562" s="2"/>
    </row>
    <row r="563">
      <c r="C563" s="2"/>
      <c r="D563" s="2"/>
      <c r="E563" s="2"/>
      <c r="F563" s="2"/>
      <c r="G563" s="2"/>
      <c r="H563" s="2"/>
    </row>
    <row r="564">
      <c r="C564" s="2"/>
      <c r="D564" s="2"/>
      <c r="E564" s="2"/>
      <c r="F564" s="2"/>
      <c r="G564" s="2"/>
      <c r="H564" s="2"/>
    </row>
    <row r="565">
      <c r="C565" s="2"/>
      <c r="D565" s="2"/>
      <c r="E565" s="2"/>
      <c r="F565" s="2"/>
      <c r="G565" s="2"/>
      <c r="H565" s="2"/>
    </row>
    <row r="566">
      <c r="C566" s="2"/>
      <c r="D566" s="2"/>
      <c r="E566" s="2"/>
      <c r="F566" s="2"/>
      <c r="G566" s="2"/>
      <c r="H566" s="2"/>
    </row>
    <row r="567">
      <c r="C567" s="2"/>
      <c r="D567" s="2"/>
      <c r="E567" s="2"/>
      <c r="F567" s="2"/>
      <c r="G567" s="2"/>
      <c r="H567" s="2"/>
    </row>
    <row r="568">
      <c r="C568" s="2"/>
      <c r="D568" s="2"/>
      <c r="E568" s="2"/>
      <c r="F568" s="2"/>
      <c r="G568" s="2"/>
      <c r="H568" s="2"/>
    </row>
    <row r="569">
      <c r="C569" s="2"/>
      <c r="D569" s="2"/>
      <c r="E569" s="2"/>
      <c r="F569" s="2"/>
      <c r="G569" s="2"/>
      <c r="H569" s="2"/>
    </row>
    <row r="570">
      <c r="C570" s="2"/>
      <c r="D570" s="2"/>
      <c r="E570" s="2"/>
      <c r="F570" s="2"/>
      <c r="G570" s="2"/>
      <c r="H570" s="2"/>
    </row>
    <row r="571">
      <c r="C571" s="2"/>
      <c r="D571" s="2"/>
      <c r="E571" s="2"/>
      <c r="F571" s="2"/>
      <c r="G571" s="2"/>
      <c r="H571" s="2"/>
    </row>
    <row r="572">
      <c r="C572" s="2"/>
      <c r="D572" s="2"/>
      <c r="E572" s="2"/>
      <c r="F572" s="2"/>
      <c r="G572" s="2"/>
      <c r="H572" s="2"/>
    </row>
    <row r="573">
      <c r="C573" s="2"/>
      <c r="D573" s="2"/>
      <c r="E573" s="2"/>
      <c r="F573" s="2"/>
      <c r="G573" s="2"/>
      <c r="H573" s="2"/>
    </row>
    <row r="574">
      <c r="C574" s="2"/>
      <c r="D574" s="2"/>
      <c r="E574" s="2"/>
      <c r="F574" s="2"/>
      <c r="G574" s="2"/>
      <c r="H574" s="2"/>
    </row>
    <row r="575">
      <c r="C575" s="2"/>
      <c r="D575" s="2"/>
      <c r="E575" s="2"/>
      <c r="F575" s="2"/>
      <c r="G575" s="2"/>
      <c r="H575" s="2"/>
    </row>
    <row r="576">
      <c r="C576" s="2"/>
      <c r="D576" s="2"/>
      <c r="E576" s="2"/>
      <c r="F576" s="2"/>
      <c r="G576" s="2"/>
      <c r="H576" s="2"/>
    </row>
    <row r="577">
      <c r="C577" s="2"/>
      <c r="D577" s="2"/>
      <c r="E577" s="2"/>
      <c r="F577" s="2"/>
      <c r="G577" s="2"/>
      <c r="H577" s="2"/>
    </row>
    <row r="578">
      <c r="C578" s="2"/>
      <c r="D578" s="2"/>
      <c r="E578" s="2"/>
      <c r="F578" s="2"/>
      <c r="G578" s="2"/>
      <c r="H578" s="2"/>
    </row>
    <row r="579">
      <c r="C579" s="2"/>
      <c r="D579" s="2"/>
      <c r="E579" s="2"/>
      <c r="F579" s="2"/>
      <c r="G579" s="2"/>
      <c r="H579" s="2"/>
    </row>
    <row r="580">
      <c r="C580" s="2"/>
      <c r="D580" s="2"/>
      <c r="E580" s="2"/>
      <c r="F580" s="2"/>
      <c r="G580" s="2"/>
      <c r="H580" s="2"/>
    </row>
    <row r="581">
      <c r="C581" s="2"/>
      <c r="D581" s="2"/>
      <c r="E581" s="2"/>
      <c r="F581" s="2"/>
      <c r="G581" s="2"/>
      <c r="H581" s="2"/>
    </row>
    <row r="582">
      <c r="C582" s="2"/>
      <c r="D582" s="2"/>
      <c r="E582" s="2"/>
      <c r="F582" s="2"/>
      <c r="G582" s="2"/>
      <c r="H582" s="2"/>
    </row>
    <row r="583">
      <c r="C583" s="2"/>
      <c r="D583" s="2"/>
      <c r="E583" s="2"/>
      <c r="F583" s="2"/>
      <c r="G583" s="2"/>
      <c r="H583" s="2"/>
    </row>
    <row r="584">
      <c r="C584" s="2"/>
      <c r="D584" s="2"/>
      <c r="E584" s="2"/>
      <c r="F584" s="2"/>
      <c r="G584" s="2"/>
      <c r="H584" s="2"/>
    </row>
    <row r="585">
      <c r="C585" s="2"/>
      <c r="D585" s="2"/>
      <c r="E585" s="2"/>
      <c r="F585" s="2"/>
      <c r="G585" s="2"/>
      <c r="H585" s="2"/>
    </row>
    <row r="586">
      <c r="C586" s="2"/>
      <c r="D586" s="2"/>
      <c r="E586" s="2"/>
      <c r="F586" s="2"/>
      <c r="G586" s="2"/>
      <c r="H586" s="2"/>
    </row>
    <row r="587">
      <c r="C587" s="2"/>
      <c r="D587" s="2"/>
      <c r="E587" s="2"/>
      <c r="F587" s="2"/>
      <c r="G587" s="2"/>
      <c r="H587" s="2"/>
    </row>
    <row r="588">
      <c r="C588" s="2"/>
      <c r="D588" s="2"/>
      <c r="E588" s="2"/>
      <c r="F588" s="2"/>
      <c r="G588" s="2"/>
      <c r="H588" s="2"/>
    </row>
    <row r="589">
      <c r="C589" s="2"/>
      <c r="D589" s="2"/>
      <c r="E589" s="2"/>
      <c r="F589" s="2"/>
      <c r="G589" s="2"/>
      <c r="H589" s="2"/>
    </row>
    <row r="590">
      <c r="C590" s="2"/>
      <c r="D590" s="2"/>
      <c r="E590" s="2"/>
      <c r="F590" s="2"/>
      <c r="G590" s="2"/>
      <c r="H590" s="2"/>
    </row>
    <row r="591">
      <c r="C591" s="2"/>
      <c r="D591" s="2"/>
      <c r="E591" s="2"/>
      <c r="F591" s="2"/>
      <c r="G591" s="2"/>
      <c r="H591" s="2"/>
    </row>
    <row r="592">
      <c r="C592" s="2"/>
      <c r="D592" s="2"/>
      <c r="E592" s="2"/>
      <c r="F592" s="2"/>
      <c r="G592" s="2"/>
      <c r="H592" s="2"/>
    </row>
    <row r="593">
      <c r="C593" s="2"/>
      <c r="D593" s="2"/>
      <c r="E593" s="2"/>
      <c r="F593" s="2"/>
      <c r="G593" s="2"/>
      <c r="H593" s="2"/>
    </row>
    <row r="594">
      <c r="C594" s="2"/>
      <c r="D594" s="2"/>
      <c r="E594" s="2"/>
      <c r="F594" s="2"/>
      <c r="G594" s="2"/>
      <c r="H594" s="2"/>
    </row>
    <row r="595">
      <c r="C595" s="2"/>
      <c r="D595" s="2"/>
      <c r="E595" s="2"/>
      <c r="F595" s="2"/>
      <c r="G595" s="2"/>
      <c r="H595" s="2"/>
    </row>
    <row r="596">
      <c r="C596" s="2"/>
      <c r="D596" s="2"/>
      <c r="E596" s="2"/>
      <c r="F596" s="2"/>
      <c r="G596" s="2"/>
      <c r="H596" s="2"/>
    </row>
    <row r="597">
      <c r="C597" s="2"/>
      <c r="D597" s="2"/>
      <c r="E597" s="2"/>
      <c r="F597" s="2"/>
      <c r="G597" s="2"/>
      <c r="H597" s="2"/>
    </row>
    <row r="598">
      <c r="C598" s="2"/>
      <c r="D598" s="2"/>
      <c r="E598" s="2"/>
      <c r="F598" s="2"/>
      <c r="G598" s="2"/>
      <c r="H598" s="2"/>
    </row>
    <row r="599">
      <c r="C599" s="2"/>
      <c r="D599" s="2"/>
      <c r="E599" s="2"/>
      <c r="F599" s="2"/>
      <c r="G599" s="2"/>
      <c r="H599" s="2"/>
    </row>
    <row r="600">
      <c r="C600" s="2"/>
      <c r="D600" s="2"/>
      <c r="E600" s="2"/>
      <c r="F600" s="2"/>
      <c r="G600" s="2"/>
      <c r="H600" s="2"/>
    </row>
    <row r="601">
      <c r="C601" s="2"/>
      <c r="D601" s="2"/>
      <c r="E601" s="2"/>
      <c r="F601" s="2"/>
      <c r="G601" s="2"/>
      <c r="H601" s="2"/>
    </row>
    <row r="602">
      <c r="C602" s="2"/>
      <c r="D602" s="2"/>
      <c r="E602" s="2"/>
      <c r="F602" s="2"/>
      <c r="G602" s="2"/>
      <c r="H602" s="2"/>
    </row>
    <row r="603">
      <c r="C603" s="2"/>
      <c r="D603" s="2"/>
      <c r="E603" s="2"/>
      <c r="F603" s="2"/>
      <c r="G603" s="2"/>
      <c r="H603" s="2"/>
    </row>
    <row r="604">
      <c r="C604" s="2"/>
      <c r="D604" s="2"/>
      <c r="E604" s="2"/>
      <c r="F604" s="2"/>
      <c r="G604" s="2"/>
      <c r="H604" s="2"/>
    </row>
    <row r="605">
      <c r="C605" s="2"/>
      <c r="D605" s="2"/>
      <c r="E605" s="2"/>
      <c r="F605" s="2"/>
      <c r="G605" s="2"/>
      <c r="H605" s="2"/>
    </row>
    <row r="606">
      <c r="C606" s="2"/>
      <c r="D606" s="2"/>
      <c r="E606" s="2"/>
      <c r="F606" s="2"/>
      <c r="G606" s="2"/>
      <c r="H606" s="2"/>
    </row>
    <row r="607">
      <c r="C607" s="2"/>
      <c r="D607" s="2"/>
      <c r="E607" s="2"/>
      <c r="F607" s="2"/>
      <c r="G607" s="2"/>
      <c r="H607" s="2"/>
    </row>
    <row r="608">
      <c r="C608" s="2"/>
      <c r="D608" s="2"/>
      <c r="E608" s="2"/>
      <c r="F608" s="2"/>
      <c r="G608" s="2"/>
      <c r="H608" s="2"/>
    </row>
    <row r="609">
      <c r="C609" s="2"/>
      <c r="D609" s="2"/>
      <c r="E609" s="2"/>
      <c r="F609" s="2"/>
      <c r="G609" s="2"/>
      <c r="H609" s="2"/>
    </row>
    <row r="610">
      <c r="C610" s="2"/>
      <c r="D610" s="2"/>
      <c r="E610" s="2"/>
      <c r="F610" s="2"/>
      <c r="G610" s="2"/>
      <c r="H610" s="2"/>
    </row>
    <row r="611">
      <c r="C611" s="2"/>
      <c r="D611" s="2"/>
      <c r="E611" s="2"/>
      <c r="F611" s="2"/>
      <c r="G611" s="2"/>
      <c r="H611" s="2"/>
    </row>
    <row r="612">
      <c r="C612" s="2"/>
      <c r="D612" s="2"/>
      <c r="E612" s="2"/>
      <c r="F612" s="2"/>
      <c r="G612" s="2"/>
      <c r="H612" s="2"/>
    </row>
    <row r="613">
      <c r="C613" s="2"/>
      <c r="D613" s="2"/>
      <c r="E613" s="2"/>
      <c r="F613" s="2"/>
      <c r="G613" s="2"/>
      <c r="H613" s="2"/>
    </row>
    <row r="614">
      <c r="C614" s="2"/>
      <c r="D614" s="2"/>
      <c r="E614" s="2"/>
      <c r="F614" s="2"/>
      <c r="G614" s="2"/>
      <c r="H614" s="2"/>
    </row>
    <row r="615">
      <c r="C615" s="2"/>
      <c r="D615" s="2"/>
      <c r="E615" s="2"/>
      <c r="F615" s="2"/>
      <c r="G615" s="2"/>
      <c r="H615" s="2"/>
    </row>
    <row r="616">
      <c r="C616" s="2"/>
      <c r="D616" s="2"/>
      <c r="E616" s="2"/>
      <c r="F616" s="2"/>
      <c r="G616" s="2"/>
      <c r="H616" s="2"/>
    </row>
    <row r="617">
      <c r="C617" s="2"/>
      <c r="D617" s="2"/>
      <c r="E617" s="2"/>
      <c r="F617" s="2"/>
      <c r="G617" s="2"/>
      <c r="H617" s="2"/>
    </row>
    <row r="618">
      <c r="C618" s="2"/>
      <c r="D618" s="2"/>
      <c r="E618" s="2"/>
      <c r="F618" s="2"/>
      <c r="G618" s="2"/>
      <c r="H618" s="2"/>
    </row>
    <row r="619">
      <c r="C619" s="2"/>
      <c r="D619" s="2"/>
      <c r="E619" s="2"/>
      <c r="F619" s="2"/>
      <c r="G619" s="2"/>
      <c r="H619" s="2"/>
    </row>
    <row r="620">
      <c r="C620" s="2"/>
      <c r="D620" s="2"/>
      <c r="E620" s="2"/>
      <c r="F620" s="2"/>
      <c r="G620" s="2"/>
      <c r="H620" s="2"/>
    </row>
    <row r="621">
      <c r="C621" s="2"/>
      <c r="D621" s="2"/>
      <c r="E621" s="2"/>
      <c r="F621" s="2"/>
      <c r="G621" s="2"/>
      <c r="H621" s="2"/>
    </row>
    <row r="622">
      <c r="C622" s="2"/>
      <c r="D622" s="2"/>
      <c r="E622" s="2"/>
      <c r="F622" s="2"/>
      <c r="G622" s="2"/>
      <c r="H622" s="2"/>
    </row>
    <row r="623">
      <c r="C623" s="2"/>
      <c r="D623" s="2"/>
      <c r="E623" s="2"/>
      <c r="F623" s="2"/>
      <c r="G623" s="2"/>
      <c r="H623" s="2"/>
    </row>
    <row r="624">
      <c r="C624" s="2"/>
      <c r="D624" s="2"/>
      <c r="E624" s="2"/>
      <c r="F624" s="2"/>
      <c r="G624" s="2"/>
      <c r="H624" s="2"/>
    </row>
    <row r="625">
      <c r="C625" s="2"/>
      <c r="D625" s="2"/>
      <c r="E625" s="2"/>
      <c r="F625" s="2"/>
      <c r="G625" s="2"/>
      <c r="H625" s="2"/>
    </row>
    <row r="626">
      <c r="C626" s="2"/>
      <c r="D626" s="2"/>
      <c r="E626" s="2"/>
      <c r="F626" s="2"/>
      <c r="G626" s="2"/>
      <c r="H626" s="2"/>
    </row>
    <row r="627">
      <c r="C627" s="2"/>
      <c r="D627" s="2"/>
      <c r="E627" s="2"/>
      <c r="F627" s="2"/>
      <c r="G627" s="2"/>
      <c r="H627" s="2"/>
    </row>
    <row r="628">
      <c r="C628" s="2"/>
      <c r="D628" s="2"/>
      <c r="E628" s="2"/>
      <c r="F628" s="2"/>
      <c r="G628" s="2"/>
      <c r="H628" s="2"/>
    </row>
    <row r="629">
      <c r="C629" s="2"/>
      <c r="D629" s="2"/>
      <c r="E629" s="2"/>
      <c r="F629" s="2"/>
      <c r="G629" s="2"/>
      <c r="H629" s="2"/>
    </row>
    <row r="630">
      <c r="C630" s="2"/>
      <c r="D630" s="2"/>
      <c r="E630" s="2"/>
      <c r="F630" s="2"/>
      <c r="G630" s="2"/>
      <c r="H630" s="2"/>
    </row>
    <row r="631">
      <c r="C631" s="2"/>
      <c r="D631" s="2"/>
      <c r="E631" s="2"/>
      <c r="F631" s="2"/>
      <c r="G631" s="2"/>
      <c r="H631" s="2"/>
    </row>
    <row r="632">
      <c r="C632" s="2"/>
      <c r="D632" s="2"/>
      <c r="E632" s="2"/>
      <c r="F632" s="2"/>
      <c r="G632" s="2"/>
      <c r="H632" s="2"/>
    </row>
    <row r="633">
      <c r="C633" s="2"/>
      <c r="D633" s="2"/>
      <c r="E633" s="2"/>
      <c r="F633" s="2"/>
      <c r="G633" s="2"/>
      <c r="H633" s="2"/>
    </row>
    <row r="634">
      <c r="C634" s="2"/>
      <c r="D634" s="2"/>
      <c r="E634" s="2"/>
      <c r="F634" s="2"/>
      <c r="G634" s="2"/>
      <c r="H634" s="2"/>
    </row>
    <row r="635">
      <c r="C635" s="2"/>
      <c r="D635" s="2"/>
      <c r="E635" s="2"/>
      <c r="F635" s="2"/>
      <c r="G635" s="2"/>
      <c r="H635" s="2"/>
    </row>
    <row r="636">
      <c r="C636" s="2"/>
      <c r="D636" s="2"/>
      <c r="E636" s="2"/>
      <c r="F636" s="2"/>
      <c r="G636" s="2"/>
      <c r="H636" s="2"/>
    </row>
    <row r="637">
      <c r="C637" s="2"/>
      <c r="D637" s="2"/>
      <c r="E637" s="2"/>
      <c r="F637" s="2"/>
      <c r="G637" s="2"/>
      <c r="H637" s="2"/>
    </row>
    <row r="638">
      <c r="C638" s="2"/>
      <c r="D638" s="2"/>
      <c r="E638" s="2"/>
      <c r="F638" s="2"/>
      <c r="G638" s="2"/>
      <c r="H638" s="2"/>
    </row>
    <row r="639">
      <c r="C639" s="2"/>
      <c r="D639" s="2"/>
      <c r="E639" s="2"/>
      <c r="F639" s="2"/>
      <c r="G639" s="2"/>
      <c r="H639" s="2"/>
    </row>
    <row r="640">
      <c r="C640" s="2"/>
      <c r="D640" s="2"/>
      <c r="E640" s="2"/>
      <c r="F640" s="2"/>
      <c r="G640" s="2"/>
      <c r="H640" s="2"/>
    </row>
    <row r="641">
      <c r="C641" s="2"/>
      <c r="D641" s="2"/>
      <c r="E641" s="2"/>
      <c r="F641" s="2"/>
      <c r="G641" s="2"/>
      <c r="H641" s="2"/>
    </row>
    <row r="642">
      <c r="C642" s="2"/>
      <c r="D642" s="2"/>
      <c r="E642" s="2"/>
      <c r="F642" s="2"/>
      <c r="G642" s="2"/>
      <c r="H642" s="2"/>
    </row>
    <row r="643">
      <c r="C643" s="2"/>
      <c r="D643" s="2"/>
      <c r="E643" s="2"/>
      <c r="F643" s="2"/>
      <c r="G643" s="2"/>
      <c r="H643" s="2"/>
    </row>
    <row r="644">
      <c r="C644" s="2"/>
      <c r="D644" s="2"/>
      <c r="E644" s="2"/>
      <c r="F644" s="2"/>
      <c r="G644" s="2"/>
      <c r="H644" s="2"/>
    </row>
    <row r="645">
      <c r="C645" s="2"/>
      <c r="D645" s="2"/>
      <c r="E645" s="2"/>
      <c r="F645" s="2"/>
      <c r="G645" s="2"/>
      <c r="H645" s="2"/>
    </row>
    <row r="646">
      <c r="C646" s="2"/>
      <c r="D646" s="2"/>
      <c r="E646" s="2"/>
      <c r="F646" s="2"/>
      <c r="G646" s="2"/>
      <c r="H646" s="2"/>
    </row>
    <row r="647">
      <c r="C647" s="2"/>
      <c r="D647" s="2"/>
      <c r="E647" s="2"/>
      <c r="F647" s="2"/>
      <c r="G647" s="2"/>
      <c r="H647" s="2"/>
    </row>
    <row r="648">
      <c r="C648" s="2"/>
      <c r="D648" s="2"/>
      <c r="E648" s="2"/>
      <c r="F648" s="2"/>
      <c r="G648" s="2"/>
      <c r="H648" s="2"/>
    </row>
    <row r="649">
      <c r="C649" s="2"/>
      <c r="D649" s="2"/>
      <c r="E649" s="2"/>
      <c r="F649" s="2"/>
      <c r="G649" s="2"/>
      <c r="H649" s="2"/>
    </row>
    <row r="650">
      <c r="C650" s="2"/>
      <c r="D650" s="2"/>
      <c r="E650" s="2"/>
      <c r="F650" s="2"/>
      <c r="G650" s="2"/>
      <c r="H650" s="2"/>
    </row>
    <row r="651">
      <c r="C651" s="2"/>
      <c r="D651" s="2"/>
      <c r="E651" s="2"/>
      <c r="F651" s="2"/>
      <c r="G651" s="2"/>
      <c r="H651" s="2"/>
    </row>
    <row r="652">
      <c r="C652" s="2"/>
      <c r="D652" s="2"/>
      <c r="E652" s="2"/>
      <c r="F652" s="2"/>
      <c r="G652" s="2"/>
      <c r="H652" s="2"/>
    </row>
    <row r="653">
      <c r="C653" s="2"/>
      <c r="D653" s="2"/>
      <c r="E653" s="2"/>
      <c r="F653" s="2"/>
      <c r="G653" s="2"/>
      <c r="H653" s="2"/>
    </row>
    <row r="654">
      <c r="C654" s="2"/>
      <c r="D654" s="2"/>
      <c r="E654" s="2"/>
      <c r="F654" s="2"/>
      <c r="G654" s="2"/>
      <c r="H654" s="2"/>
    </row>
    <row r="655">
      <c r="C655" s="2"/>
      <c r="D655" s="2"/>
      <c r="E655" s="2"/>
      <c r="F655" s="2"/>
      <c r="G655" s="2"/>
      <c r="H655" s="2"/>
    </row>
    <row r="656">
      <c r="C656" s="2"/>
      <c r="D656" s="2"/>
      <c r="E656" s="2"/>
      <c r="F656" s="2"/>
      <c r="G656" s="2"/>
      <c r="H656" s="2"/>
    </row>
    <row r="657">
      <c r="C657" s="2"/>
      <c r="D657" s="2"/>
      <c r="E657" s="2"/>
      <c r="F657" s="2"/>
      <c r="G657" s="2"/>
      <c r="H657" s="2"/>
    </row>
    <row r="658">
      <c r="C658" s="2"/>
      <c r="D658" s="2"/>
      <c r="E658" s="2"/>
      <c r="F658" s="2"/>
      <c r="G658" s="2"/>
      <c r="H658" s="2"/>
    </row>
    <row r="659">
      <c r="C659" s="2"/>
      <c r="D659" s="2"/>
      <c r="E659" s="2"/>
      <c r="F659" s="2"/>
      <c r="G659" s="2"/>
      <c r="H659" s="2"/>
    </row>
    <row r="660">
      <c r="C660" s="2"/>
      <c r="D660" s="2"/>
      <c r="E660" s="2"/>
      <c r="F660" s="2"/>
      <c r="G660" s="2"/>
      <c r="H660" s="2"/>
    </row>
    <row r="661">
      <c r="C661" s="2"/>
      <c r="D661" s="2"/>
      <c r="E661" s="2"/>
      <c r="F661" s="2"/>
      <c r="G661" s="2"/>
      <c r="H661" s="2"/>
    </row>
    <row r="662">
      <c r="C662" s="2"/>
      <c r="D662" s="2"/>
      <c r="E662" s="2"/>
      <c r="F662" s="2"/>
      <c r="G662" s="2"/>
      <c r="H662" s="2"/>
    </row>
    <row r="663">
      <c r="C663" s="2"/>
      <c r="D663" s="2"/>
      <c r="E663" s="2"/>
      <c r="F663" s="2"/>
      <c r="G663" s="2"/>
      <c r="H663" s="2"/>
    </row>
    <row r="664">
      <c r="C664" s="2"/>
      <c r="D664" s="2"/>
      <c r="E664" s="2"/>
      <c r="F664" s="2"/>
      <c r="G664" s="2"/>
      <c r="H664" s="2"/>
    </row>
    <row r="665">
      <c r="C665" s="2"/>
      <c r="D665" s="2"/>
      <c r="E665" s="2"/>
      <c r="F665" s="2"/>
      <c r="G665" s="2"/>
      <c r="H665" s="2"/>
    </row>
    <row r="666">
      <c r="C666" s="2"/>
      <c r="D666" s="2"/>
      <c r="E666" s="2"/>
      <c r="F666" s="2"/>
      <c r="G666" s="2"/>
      <c r="H666" s="2"/>
    </row>
    <row r="667">
      <c r="C667" s="2"/>
      <c r="D667" s="2"/>
      <c r="E667" s="2"/>
      <c r="F667" s="2"/>
      <c r="G667" s="2"/>
      <c r="H667" s="2"/>
    </row>
    <row r="668">
      <c r="C668" s="2"/>
      <c r="D668" s="2"/>
      <c r="E668" s="2"/>
      <c r="F668" s="2"/>
      <c r="G668" s="2"/>
      <c r="H668" s="2"/>
    </row>
    <row r="669">
      <c r="C669" s="2"/>
      <c r="D669" s="2"/>
      <c r="E669" s="2"/>
      <c r="F669" s="2"/>
      <c r="G669" s="2"/>
      <c r="H669" s="2"/>
    </row>
    <row r="670">
      <c r="C670" s="2"/>
      <c r="D670" s="2"/>
      <c r="E670" s="2"/>
      <c r="F670" s="2"/>
      <c r="G670" s="2"/>
      <c r="H670" s="2"/>
    </row>
    <row r="671">
      <c r="C671" s="2"/>
      <c r="D671" s="2"/>
      <c r="E671" s="2"/>
      <c r="F671" s="2"/>
      <c r="G671" s="2"/>
      <c r="H671" s="2"/>
    </row>
    <row r="672">
      <c r="C672" s="2"/>
      <c r="D672" s="2"/>
      <c r="E672" s="2"/>
      <c r="F672" s="2"/>
      <c r="G672" s="2"/>
      <c r="H672" s="2"/>
    </row>
    <row r="673">
      <c r="C673" s="2"/>
      <c r="D673" s="2"/>
      <c r="E673" s="2"/>
      <c r="F673" s="2"/>
      <c r="G673" s="2"/>
      <c r="H673" s="2"/>
    </row>
    <row r="674">
      <c r="C674" s="2"/>
      <c r="D674" s="2"/>
      <c r="E674" s="2"/>
      <c r="F674" s="2"/>
      <c r="G674" s="2"/>
      <c r="H674" s="2"/>
    </row>
    <row r="675">
      <c r="C675" s="2"/>
      <c r="D675" s="2"/>
      <c r="E675" s="2"/>
      <c r="F675" s="2"/>
      <c r="G675" s="2"/>
      <c r="H675" s="2"/>
    </row>
    <row r="676">
      <c r="C676" s="2"/>
      <c r="D676" s="2"/>
      <c r="E676" s="2"/>
      <c r="F676" s="2"/>
      <c r="G676" s="2"/>
      <c r="H676" s="2"/>
    </row>
    <row r="677">
      <c r="C677" s="2"/>
      <c r="D677" s="2"/>
      <c r="E677" s="2"/>
      <c r="F677" s="2"/>
      <c r="G677" s="2"/>
      <c r="H677" s="2"/>
    </row>
    <row r="678">
      <c r="C678" s="2"/>
      <c r="D678" s="2"/>
      <c r="E678" s="2"/>
      <c r="F678" s="2"/>
      <c r="G678" s="2"/>
      <c r="H678" s="2"/>
    </row>
    <row r="679">
      <c r="C679" s="2"/>
      <c r="D679" s="2"/>
      <c r="E679" s="2"/>
      <c r="F679" s="2"/>
      <c r="G679" s="2"/>
      <c r="H679" s="2"/>
    </row>
    <row r="680">
      <c r="C680" s="2"/>
      <c r="D680" s="2"/>
      <c r="E680" s="2"/>
      <c r="F680" s="2"/>
      <c r="G680" s="2"/>
      <c r="H680" s="2"/>
    </row>
    <row r="681">
      <c r="C681" s="2"/>
      <c r="D681" s="2"/>
      <c r="E681" s="2"/>
      <c r="F681" s="2"/>
      <c r="G681" s="2"/>
      <c r="H681" s="2"/>
    </row>
    <row r="682">
      <c r="C682" s="2"/>
      <c r="D682" s="2"/>
      <c r="E682" s="2"/>
      <c r="F682" s="2"/>
      <c r="G682" s="2"/>
      <c r="H682" s="2"/>
    </row>
    <row r="683">
      <c r="C683" s="2"/>
      <c r="D683" s="2"/>
      <c r="E683" s="2"/>
      <c r="F683" s="2"/>
      <c r="G683" s="2"/>
      <c r="H683" s="2"/>
    </row>
    <row r="684">
      <c r="C684" s="2"/>
      <c r="D684" s="2"/>
      <c r="E684" s="2"/>
      <c r="F684" s="2"/>
      <c r="G684" s="2"/>
      <c r="H684" s="2"/>
    </row>
    <row r="685">
      <c r="C685" s="2"/>
      <c r="D685" s="2"/>
      <c r="E685" s="2"/>
      <c r="F685" s="2"/>
      <c r="G685" s="2"/>
      <c r="H685" s="2"/>
    </row>
    <row r="686">
      <c r="C686" s="2"/>
      <c r="D686" s="2"/>
      <c r="E686" s="2"/>
      <c r="F686" s="2"/>
      <c r="G686" s="2"/>
      <c r="H686" s="2"/>
    </row>
    <row r="687">
      <c r="C687" s="2"/>
      <c r="D687" s="2"/>
      <c r="E687" s="2"/>
      <c r="F687" s="2"/>
      <c r="G687" s="2"/>
      <c r="H687" s="2"/>
    </row>
    <row r="688">
      <c r="C688" s="2"/>
      <c r="D688" s="2"/>
      <c r="E688" s="2"/>
      <c r="F688" s="2"/>
      <c r="G688" s="2"/>
      <c r="H688" s="2"/>
    </row>
    <row r="689">
      <c r="C689" s="2"/>
      <c r="D689" s="2"/>
      <c r="E689" s="2"/>
      <c r="F689" s="2"/>
      <c r="G689" s="2"/>
      <c r="H689" s="2"/>
    </row>
    <row r="690">
      <c r="C690" s="2"/>
      <c r="D690" s="2"/>
      <c r="E690" s="2"/>
      <c r="F690" s="2"/>
      <c r="G690" s="2"/>
      <c r="H690" s="2"/>
    </row>
    <row r="691">
      <c r="C691" s="2"/>
      <c r="D691" s="2"/>
      <c r="E691" s="2"/>
      <c r="F691" s="2"/>
      <c r="G691" s="2"/>
      <c r="H691" s="2"/>
    </row>
    <row r="692">
      <c r="C692" s="2"/>
      <c r="D692" s="2"/>
      <c r="E692" s="2"/>
      <c r="F692" s="2"/>
      <c r="G692" s="2"/>
      <c r="H692" s="2"/>
    </row>
    <row r="693">
      <c r="C693" s="2"/>
      <c r="D693" s="2"/>
      <c r="E693" s="2"/>
      <c r="F693" s="2"/>
      <c r="G693" s="2"/>
      <c r="H693" s="2"/>
    </row>
    <row r="694">
      <c r="C694" s="2"/>
      <c r="D694" s="2"/>
      <c r="E694" s="2"/>
      <c r="F694" s="2"/>
      <c r="G694" s="2"/>
      <c r="H694" s="2"/>
    </row>
    <row r="695">
      <c r="C695" s="2"/>
      <c r="D695" s="2"/>
      <c r="E695" s="2"/>
      <c r="F695" s="2"/>
      <c r="G695" s="2"/>
      <c r="H695" s="2"/>
    </row>
    <row r="696">
      <c r="C696" s="2"/>
      <c r="D696" s="2"/>
      <c r="E696" s="2"/>
      <c r="F696" s="2"/>
      <c r="G696" s="2"/>
      <c r="H696" s="2"/>
    </row>
    <row r="697">
      <c r="C697" s="2"/>
      <c r="D697" s="2"/>
      <c r="E697" s="2"/>
      <c r="F697" s="2"/>
      <c r="G697" s="2"/>
      <c r="H697" s="2"/>
    </row>
    <row r="698">
      <c r="C698" s="2"/>
      <c r="D698" s="2"/>
      <c r="E698" s="2"/>
      <c r="F698" s="2"/>
      <c r="G698" s="2"/>
      <c r="H698" s="2"/>
    </row>
    <row r="699">
      <c r="C699" s="2"/>
      <c r="D699" s="2"/>
      <c r="E699" s="2"/>
      <c r="F699" s="2"/>
      <c r="G699" s="2"/>
      <c r="H699" s="2"/>
    </row>
    <row r="700">
      <c r="C700" s="2"/>
      <c r="D700" s="2"/>
      <c r="E700" s="2"/>
      <c r="F700" s="2"/>
      <c r="G700" s="2"/>
      <c r="H700" s="2"/>
    </row>
    <row r="701">
      <c r="C701" s="2"/>
      <c r="D701" s="2"/>
      <c r="E701" s="2"/>
      <c r="F701" s="2"/>
      <c r="G701" s="2"/>
      <c r="H701" s="2"/>
    </row>
    <row r="702">
      <c r="C702" s="2"/>
      <c r="D702" s="2"/>
      <c r="E702" s="2"/>
      <c r="F702" s="2"/>
      <c r="G702" s="2"/>
      <c r="H702" s="2"/>
    </row>
    <row r="703">
      <c r="C703" s="2"/>
      <c r="D703" s="2"/>
      <c r="E703" s="2"/>
      <c r="F703" s="2"/>
      <c r="G703" s="2"/>
      <c r="H703" s="2"/>
    </row>
    <row r="704">
      <c r="C704" s="2"/>
      <c r="D704" s="2"/>
      <c r="E704" s="2"/>
      <c r="F704" s="2"/>
      <c r="G704" s="2"/>
      <c r="H704" s="2"/>
    </row>
    <row r="705">
      <c r="C705" s="2"/>
      <c r="D705" s="2"/>
      <c r="E705" s="2"/>
      <c r="F705" s="2"/>
      <c r="G705" s="2"/>
      <c r="H705" s="2"/>
    </row>
    <row r="706">
      <c r="C706" s="2"/>
      <c r="D706" s="2"/>
      <c r="E706" s="2"/>
      <c r="F706" s="2"/>
      <c r="G706" s="2"/>
      <c r="H706" s="2"/>
    </row>
    <row r="707">
      <c r="C707" s="2"/>
      <c r="D707" s="2"/>
      <c r="E707" s="2"/>
      <c r="F707" s="2"/>
      <c r="G707" s="2"/>
      <c r="H707" s="2"/>
    </row>
    <row r="708">
      <c r="C708" s="2"/>
      <c r="D708" s="2"/>
      <c r="E708" s="2"/>
      <c r="F708" s="2"/>
      <c r="G708" s="2"/>
      <c r="H708" s="2"/>
    </row>
    <row r="709">
      <c r="C709" s="2"/>
      <c r="D709" s="2"/>
      <c r="E709" s="2"/>
      <c r="F709" s="2"/>
      <c r="G709" s="2"/>
      <c r="H709" s="2"/>
    </row>
    <row r="710">
      <c r="C710" s="2"/>
      <c r="D710" s="2"/>
      <c r="E710" s="2"/>
      <c r="F710" s="2"/>
      <c r="G710" s="2"/>
      <c r="H710" s="2"/>
    </row>
    <row r="711">
      <c r="C711" s="2"/>
      <c r="D711" s="2"/>
      <c r="E711" s="2"/>
      <c r="F711" s="2"/>
      <c r="G711" s="2"/>
      <c r="H711" s="2"/>
    </row>
    <row r="712">
      <c r="C712" s="2"/>
      <c r="D712" s="2"/>
      <c r="E712" s="2"/>
      <c r="F712" s="2"/>
      <c r="G712" s="2"/>
      <c r="H712" s="2"/>
    </row>
    <row r="713">
      <c r="C713" s="2"/>
      <c r="D713" s="2"/>
      <c r="E713" s="2"/>
      <c r="F713" s="2"/>
      <c r="G713" s="2"/>
      <c r="H713" s="2"/>
    </row>
    <row r="714">
      <c r="C714" s="2"/>
      <c r="D714" s="2"/>
      <c r="E714" s="2"/>
      <c r="F714" s="2"/>
      <c r="G714" s="2"/>
      <c r="H714" s="2"/>
    </row>
    <row r="715">
      <c r="C715" s="2"/>
      <c r="D715" s="2"/>
      <c r="E715" s="2"/>
      <c r="F715" s="2"/>
      <c r="G715" s="2"/>
      <c r="H715" s="2"/>
    </row>
    <row r="716">
      <c r="C716" s="2"/>
      <c r="D716" s="2"/>
      <c r="E716" s="2"/>
      <c r="F716" s="2"/>
      <c r="G716" s="2"/>
      <c r="H716" s="2"/>
    </row>
    <row r="717">
      <c r="C717" s="2"/>
      <c r="D717" s="2"/>
      <c r="E717" s="2"/>
      <c r="F717" s="2"/>
      <c r="G717" s="2"/>
      <c r="H717" s="2"/>
    </row>
    <row r="718">
      <c r="C718" s="2"/>
      <c r="D718" s="2"/>
      <c r="E718" s="2"/>
      <c r="F718" s="2"/>
      <c r="G718" s="2"/>
      <c r="H718" s="2"/>
    </row>
    <row r="719">
      <c r="C719" s="2"/>
      <c r="D719" s="2"/>
      <c r="E719" s="2"/>
      <c r="F719" s="2"/>
      <c r="G719" s="2"/>
      <c r="H719" s="2"/>
    </row>
    <row r="720">
      <c r="C720" s="2"/>
      <c r="D720" s="2"/>
      <c r="E720" s="2"/>
      <c r="F720" s="2"/>
      <c r="G720" s="2"/>
      <c r="H720" s="2"/>
    </row>
    <row r="721">
      <c r="C721" s="2"/>
      <c r="D721" s="2"/>
      <c r="E721" s="2"/>
      <c r="F721" s="2"/>
      <c r="G721" s="2"/>
      <c r="H721" s="2"/>
    </row>
    <row r="722">
      <c r="C722" s="2"/>
      <c r="D722" s="2"/>
      <c r="E722" s="2"/>
      <c r="F722" s="2"/>
      <c r="G722" s="2"/>
      <c r="H722" s="2"/>
    </row>
    <row r="723">
      <c r="C723" s="2"/>
      <c r="D723" s="2"/>
      <c r="E723" s="2"/>
      <c r="F723" s="2"/>
      <c r="G723" s="2"/>
      <c r="H723" s="2"/>
    </row>
    <row r="724">
      <c r="C724" s="2"/>
      <c r="D724" s="2"/>
      <c r="E724" s="2"/>
      <c r="F724" s="2"/>
      <c r="G724" s="2"/>
      <c r="H724" s="2"/>
    </row>
    <row r="725">
      <c r="C725" s="2"/>
      <c r="D725" s="2"/>
      <c r="E725" s="2"/>
      <c r="F725" s="2"/>
      <c r="G725" s="2"/>
      <c r="H725" s="2"/>
    </row>
    <row r="726">
      <c r="C726" s="2"/>
      <c r="D726" s="2"/>
      <c r="E726" s="2"/>
      <c r="F726" s="2"/>
      <c r="G726" s="2"/>
      <c r="H726" s="2"/>
    </row>
    <row r="727">
      <c r="C727" s="2"/>
      <c r="D727" s="2"/>
      <c r="E727" s="2"/>
      <c r="F727" s="2"/>
      <c r="G727" s="2"/>
      <c r="H727" s="2"/>
    </row>
    <row r="728">
      <c r="C728" s="2"/>
      <c r="D728" s="2"/>
      <c r="E728" s="2"/>
      <c r="F728" s="2"/>
      <c r="G728" s="2"/>
      <c r="H728" s="2"/>
    </row>
    <row r="729">
      <c r="C729" s="2"/>
      <c r="D729" s="2"/>
      <c r="E729" s="2"/>
      <c r="F729" s="2"/>
      <c r="G729" s="2"/>
      <c r="H729" s="2"/>
    </row>
    <row r="730">
      <c r="C730" s="2"/>
      <c r="D730" s="2"/>
      <c r="E730" s="2"/>
      <c r="F730" s="2"/>
      <c r="G730" s="2"/>
      <c r="H730" s="2"/>
    </row>
    <row r="731">
      <c r="C731" s="2"/>
      <c r="D731" s="2"/>
      <c r="E731" s="2"/>
      <c r="F731" s="2"/>
      <c r="G731" s="2"/>
      <c r="H731" s="2"/>
    </row>
    <row r="732">
      <c r="C732" s="2"/>
      <c r="D732" s="2"/>
      <c r="E732" s="2"/>
      <c r="F732" s="2"/>
      <c r="G732" s="2"/>
      <c r="H732" s="2"/>
    </row>
    <row r="733">
      <c r="C733" s="2"/>
      <c r="D733" s="2"/>
      <c r="E733" s="2"/>
      <c r="F733" s="2"/>
      <c r="G733" s="2"/>
      <c r="H733" s="2"/>
    </row>
    <row r="734">
      <c r="C734" s="2"/>
      <c r="D734" s="2"/>
      <c r="E734" s="2"/>
      <c r="F734" s="2"/>
      <c r="G734" s="2"/>
      <c r="H734" s="2"/>
    </row>
    <row r="735">
      <c r="C735" s="2"/>
      <c r="D735" s="2"/>
      <c r="E735" s="2"/>
      <c r="F735" s="2"/>
      <c r="G735" s="2"/>
      <c r="H735" s="2"/>
    </row>
    <row r="736">
      <c r="C736" s="2"/>
      <c r="D736" s="2"/>
      <c r="E736" s="2"/>
      <c r="F736" s="2"/>
      <c r="G736" s="2"/>
      <c r="H736" s="2"/>
    </row>
    <row r="737">
      <c r="C737" s="2"/>
      <c r="D737" s="2"/>
      <c r="E737" s="2"/>
      <c r="F737" s="2"/>
      <c r="G737" s="2"/>
      <c r="H737" s="2"/>
    </row>
    <row r="738">
      <c r="C738" s="2"/>
      <c r="D738" s="2"/>
      <c r="E738" s="2"/>
      <c r="F738" s="2"/>
      <c r="G738" s="2"/>
      <c r="H738" s="2"/>
    </row>
    <row r="739">
      <c r="C739" s="2"/>
      <c r="D739" s="2"/>
      <c r="E739" s="2"/>
      <c r="F739" s="2"/>
      <c r="G739" s="2"/>
      <c r="H739" s="2"/>
    </row>
    <row r="740">
      <c r="C740" s="2"/>
      <c r="D740" s="2"/>
      <c r="E740" s="2"/>
      <c r="F740" s="2"/>
      <c r="G740" s="2"/>
      <c r="H740" s="2"/>
    </row>
    <row r="741">
      <c r="C741" s="2"/>
      <c r="D741" s="2"/>
      <c r="E741" s="2"/>
      <c r="F741" s="2"/>
      <c r="G741" s="2"/>
      <c r="H741" s="2"/>
    </row>
    <row r="742">
      <c r="C742" s="2"/>
      <c r="D742" s="2"/>
      <c r="E742" s="2"/>
      <c r="F742" s="2"/>
      <c r="G742" s="2"/>
      <c r="H742" s="2"/>
    </row>
    <row r="743">
      <c r="C743" s="2"/>
      <c r="D743" s="2"/>
      <c r="E743" s="2"/>
      <c r="F743" s="2"/>
      <c r="G743" s="2"/>
      <c r="H743" s="2"/>
    </row>
    <row r="744">
      <c r="C744" s="2"/>
      <c r="D744" s="2"/>
      <c r="E744" s="2"/>
      <c r="F744" s="2"/>
      <c r="G744" s="2"/>
      <c r="H744" s="2"/>
    </row>
    <row r="745">
      <c r="C745" s="2"/>
      <c r="D745" s="2"/>
      <c r="E745" s="2"/>
      <c r="F745" s="2"/>
      <c r="G745" s="2"/>
      <c r="H745" s="2"/>
    </row>
    <row r="746">
      <c r="C746" s="2"/>
      <c r="D746" s="2"/>
      <c r="E746" s="2"/>
      <c r="F746" s="2"/>
      <c r="G746" s="2"/>
      <c r="H746" s="2"/>
    </row>
    <row r="747">
      <c r="C747" s="2"/>
      <c r="D747" s="2"/>
      <c r="E747" s="2"/>
      <c r="F747" s="2"/>
      <c r="G747" s="2"/>
      <c r="H747" s="2"/>
    </row>
    <row r="748">
      <c r="C748" s="2"/>
      <c r="D748" s="2"/>
      <c r="E748" s="2"/>
      <c r="F748" s="2"/>
      <c r="G748" s="2"/>
      <c r="H748" s="2"/>
    </row>
    <row r="749">
      <c r="C749" s="2"/>
      <c r="D749" s="2"/>
      <c r="E749" s="2"/>
      <c r="F749" s="2"/>
      <c r="G749" s="2"/>
      <c r="H749" s="2"/>
    </row>
    <row r="750">
      <c r="C750" s="2"/>
      <c r="D750" s="2"/>
      <c r="E750" s="2"/>
      <c r="F750" s="2"/>
      <c r="G750" s="2"/>
      <c r="H750" s="2"/>
    </row>
    <row r="751">
      <c r="C751" s="2"/>
      <c r="D751" s="2"/>
      <c r="E751" s="2"/>
      <c r="F751" s="2"/>
      <c r="G751" s="2"/>
      <c r="H751" s="2"/>
    </row>
    <row r="752">
      <c r="C752" s="2"/>
      <c r="D752" s="2"/>
      <c r="E752" s="2"/>
      <c r="F752" s="2"/>
      <c r="G752" s="2"/>
      <c r="H752" s="2"/>
    </row>
    <row r="753">
      <c r="C753" s="2"/>
      <c r="D753" s="2"/>
      <c r="E753" s="2"/>
      <c r="F753" s="2"/>
      <c r="G753" s="2"/>
      <c r="H753" s="2"/>
    </row>
    <row r="754">
      <c r="C754" s="2"/>
      <c r="D754" s="2"/>
      <c r="E754" s="2"/>
      <c r="F754" s="2"/>
      <c r="G754" s="2"/>
      <c r="H754" s="2"/>
    </row>
    <row r="755">
      <c r="C755" s="2"/>
      <c r="D755" s="2"/>
      <c r="E755" s="2"/>
      <c r="F755" s="2"/>
      <c r="G755" s="2"/>
      <c r="H755" s="2"/>
    </row>
    <row r="756">
      <c r="C756" s="2"/>
      <c r="D756" s="2"/>
      <c r="E756" s="2"/>
      <c r="F756" s="2"/>
      <c r="G756" s="2"/>
      <c r="H756" s="2"/>
    </row>
    <row r="757">
      <c r="C757" s="2"/>
      <c r="D757" s="2"/>
      <c r="E757" s="2"/>
      <c r="F757" s="2"/>
      <c r="G757" s="2"/>
      <c r="H757" s="2"/>
    </row>
    <row r="758">
      <c r="C758" s="2"/>
      <c r="D758" s="2"/>
      <c r="E758" s="2"/>
      <c r="F758" s="2"/>
      <c r="G758" s="2"/>
      <c r="H758" s="2"/>
    </row>
    <row r="759">
      <c r="C759" s="2"/>
      <c r="D759" s="2"/>
      <c r="E759" s="2"/>
      <c r="F759" s="2"/>
      <c r="G759" s="2"/>
      <c r="H759" s="2"/>
    </row>
    <row r="760">
      <c r="C760" s="2"/>
      <c r="D760" s="2"/>
      <c r="E760" s="2"/>
      <c r="F760" s="2"/>
      <c r="G760" s="2"/>
      <c r="H760" s="2"/>
    </row>
    <row r="761">
      <c r="C761" s="2"/>
      <c r="D761" s="2"/>
      <c r="E761" s="2"/>
      <c r="F761" s="2"/>
      <c r="G761" s="2"/>
      <c r="H761" s="2"/>
    </row>
    <row r="762">
      <c r="C762" s="2"/>
      <c r="D762" s="2"/>
      <c r="E762" s="2"/>
      <c r="F762" s="2"/>
      <c r="G762" s="2"/>
      <c r="H762" s="2"/>
    </row>
    <row r="763">
      <c r="C763" s="2"/>
      <c r="D763" s="2"/>
      <c r="E763" s="2"/>
      <c r="F763" s="2"/>
      <c r="G763" s="2"/>
      <c r="H763" s="2"/>
    </row>
    <row r="764">
      <c r="C764" s="2"/>
      <c r="D764" s="2"/>
      <c r="E764" s="2"/>
      <c r="F764" s="2"/>
      <c r="G764" s="2"/>
      <c r="H764" s="2"/>
    </row>
    <row r="765">
      <c r="C765" s="2"/>
      <c r="D765" s="2"/>
      <c r="E765" s="2"/>
      <c r="F765" s="2"/>
      <c r="G765" s="2"/>
      <c r="H765" s="2"/>
    </row>
    <row r="766">
      <c r="C766" s="2"/>
      <c r="D766" s="2"/>
      <c r="E766" s="2"/>
      <c r="F766" s="2"/>
      <c r="G766" s="2"/>
      <c r="H766" s="2"/>
    </row>
    <row r="767">
      <c r="C767" s="2"/>
      <c r="D767" s="2"/>
      <c r="E767" s="2"/>
      <c r="F767" s="2"/>
      <c r="G767" s="2"/>
      <c r="H767" s="2"/>
    </row>
    <row r="768">
      <c r="C768" s="2"/>
      <c r="D768" s="2"/>
      <c r="E768" s="2"/>
      <c r="F768" s="2"/>
      <c r="G768" s="2"/>
      <c r="H768" s="2"/>
    </row>
    <row r="769">
      <c r="C769" s="2"/>
      <c r="D769" s="2"/>
      <c r="E769" s="2"/>
      <c r="F769" s="2"/>
      <c r="G769" s="2"/>
      <c r="H769" s="2"/>
    </row>
    <row r="770">
      <c r="C770" s="2"/>
      <c r="D770" s="2"/>
      <c r="E770" s="2"/>
      <c r="F770" s="2"/>
      <c r="G770" s="2"/>
      <c r="H770" s="2"/>
    </row>
    <row r="771">
      <c r="C771" s="2"/>
      <c r="D771" s="2"/>
      <c r="E771" s="2"/>
      <c r="F771" s="2"/>
      <c r="G771" s="2"/>
      <c r="H771" s="2"/>
    </row>
    <row r="772">
      <c r="C772" s="2"/>
      <c r="D772" s="2"/>
      <c r="E772" s="2"/>
      <c r="F772" s="2"/>
      <c r="G772" s="2"/>
      <c r="H772" s="2"/>
    </row>
    <row r="773">
      <c r="C773" s="2"/>
      <c r="D773" s="2"/>
      <c r="E773" s="2"/>
      <c r="F773" s="2"/>
      <c r="G773" s="2"/>
      <c r="H773" s="2"/>
    </row>
    <row r="774">
      <c r="C774" s="2"/>
      <c r="D774" s="2"/>
      <c r="E774" s="2"/>
      <c r="F774" s="2"/>
      <c r="G774" s="2"/>
      <c r="H774" s="2"/>
    </row>
    <row r="775">
      <c r="C775" s="2"/>
      <c r="D775" s="2"/>
      <c r="E775" s="2"/>
      <c r="F775" s="2"/>
      <c r="G775" s="2"/>
      <c r="H775" s="2"/>
    </row>
    <row r="776">
      <c r="C776" s="2"/>
      <c r="D776" s="2"/>
      <c r="E776" s="2"/>
      <c r="F776" s="2"/>
      <c r="G776" s="2"/>
      <c r="H776" s="2"/>
    </row>
    <row r="777">
      <c r="C777" s="2"/>
      <c r="D777" s="2"/>
      <c r="E777" s="2"/>
      <c r="F777" s="2"/>
      <c r="G777" s="2"/>
      <c r="H777" s="2"/>
    </row>
    <row r="778">
      <c r="C778" s="2"/>
      <c r="D778" s="2"/>
      <c r="E778" s="2"/>
      <c r="F778" s="2"/>
      <c r="G778" s="2"/>
      <c r="H778" s="2"/>
    </row>
    <row r="779">
      <c r="C779" s="2"/>
      <c r="D779" s="2"/>
      <c r="E779" s="2"/>
      <c r="F779" s="2"/>
      <c r="G779" s="2"/>
      <c r="H779" s="2"/>
    </row>
    <row r="780">
      <c r="C780" s="2"/>
      <c r="D780" s="2"/>
      <c r="E780" s="2"/>
      <c r="F780" s="2"/>
      <c r="G780" s="2"/>
      <c r="H780" s="2"/>
    </row>
    <row r="781">
      <c r="C781" s="2"/>
      <c r="D781" s="2"/>
      <c r="E781" s="2"/>
      <c r="F781" s="2"/>
      <c r="G781" s="2"/>
      <c r="H781" s="2"/>
    </row>
    <row r="782">
      <c r="C782" s="2"/>
      <c r="D782" s="2"/>
      <c r="E782" s="2"/>
      <c r="F782" s="2"/>
      <c r="G782" s="2"/>
      <c r="H782" s="2"/>
    </row>
    <row r="783">
      <c r="C783" s="2"/>
      <c r="D783" s="2"/>
      <c r="E783" s="2"/>
      <c r="F783" s="2"/>
      <c r="G783" s="2"/>
      <c r="H783" s="2"/>
    </row>
    <row r="784">
      <c r="C784" s="2"/>
      <c r="D784" s="2"/>
      <c r="E784" s="2"/>
      <c r="F784" s="2"/>
      <c r="G784" s="2"/>
      <c r="H784" s="2"/>
    </row>
    <row r="785">
      <c r="C785" s="2"/>
      <c r="D785" s="2"/>
      <c r="E785" s="2"/>
      <c r="F785" s="2"/>
      <c r="G785" s="2"/>
      <c r="H785" s="2"/>
    </row>
    <row r="786">
      <c r="C786" s="2"/>
      <c r="D786" s="2"/>
      <c r="E786" s="2"/>
      <c r="F786" s="2"/>
      <c r="G786" s="2"/>
      <c r="H786" s="2"/>
    </row>
    <row r="787">
      <c r="C787" s="2"/>
      <c r="D787" s="2"/>
      <c r="E787" s="2"/>
      <c r="F787" s="2"/>
      <c r="G787" s="2"/>
      <c r="H787" s="2"/>
    </row>
    <row r="788">
      <c r="C788" s="2"/>
      <c r="D788" s="2"/>
      <c r="E788" s="2"/>
      <c r="F788" s="2"/>
      <c r="G788" s="2"/>
      <c r="H788" s="2"/>
    </row>
    <row r="789">
      <c r="C789" s="2"/>
      <c r="D789" s="2"/>
      <c r="E789" s="2"/>
      <c r="F789" s="2"/>
      <c r="G789" s="2"/>
      <c r="H789" s="2"/>
    </row>
    <row r="790">
      <c r="C790" s="2"/>
      <c r="D790" s="2"/>
      <c r="E790" s="2"/>
      <c r="F790" s="2"/>
      <c r="G790" s="2"/>
      <c r="H790" s="2"/>
    </row>
    <row r="791">
      <c r="C791" s="2"/>
      <c r="D791" s="2"/>
      <c r="E791" s="2"/>
      <c r="F791" s="2"/>
      <c r="G791" s="2"/>
      <c r="H791" s="2"/>
    </row>
    <row r="792">
      <c r="C792" s="2"/>
      <c r="D792" s="2"/>
      <c r="E792" s="2"/>
      <c r="F792" s="2"/>
      <c r="G792" s="2"/>
      <c r="H792" s="2"/>
    </row>
    <row r="793">
      <c r="C793" s="2"/>
      <c r="D793" s="2"/>
      <c r="E793" s="2"/>
      <c r="F793" s="2"/>
      <c r="G793" s="2"/>
      <c r="H793" s="2"/>
    </row>
    <row r="794">
      <c r="C794" s="2"/>
      <c r="D794" s="2"/>
      <c r="E794" s="2"/>
      <c r="F794" s="2"/>
      <c r="G794" s="2"/>
      <c r="H794" s="2"/>
    </row>
    <row r="795">
      <c r="C795" s="2"/>
      <c r="D795" s="2"/>
      <c r="E795" s="2"/>
      <c r="F795" s="2"/>
      <c r="G795" s="2"/>
      <c r="H795" s="2"/>
    </row>
    <row r="796">
      <c r="C796" s="2"/>
      <c r="D796" s="2"/>
      <c r="E796" s="2"/>
      <c r="F796" s="2"/>
      <c r="G796" s="2"/>
      <c r="H796" s="2"/>
    </row>
    <row r="797">
      <c r="C797" s="2"/>
      <c r="D797" s="2"/>
      <c r="E797" s="2"/>
      <c r="F797" s="2"/>
      <c r="G797" s="2"/>
      <c r="H797" s="2"/>
    </row>
    <row r="798">
      <c r="C798" s="2"/>
      <c r="D798" s="2"/>
      <c r="E798" s="2"/>
      <c r="F798" s="2"/>
      <c r="G798" s="2"/>
      <c r="H798" s="2"/>
    </row>
    <row r="799">
      <c r="C799" s="2"/>
      <c r="D799" s="2"/>
      <c r="E799" s="2"/>
      <c r="F799" s="2"/>
      <c r="G799" s="2"/>
      <c r="H799" s="2"/>
    </row>
    <row r="800">
      <c r="C800" s="2"/>
      <c r="D800" s="2"/>
      <c r="E800" s="2"/>
      <c r="F800" s="2"/>
      <c r="G800" s="2"/>
      <c r="H800" s="2"/>
    </row>
    <row r="801">
      <c r="C801" s="2"/>
      <c r="D801" s="2"/>
      <c r="E801" s="2"/>
      <c r="F801" s="2"/>
      <c r="G801" s="2"/>
      <c r="H801" s="2"/>
    </row>
    <row r="802">
      <c r="C802" s="2"/>
      <c r="D802" s="2"/>
      <c r="E802" s="2"/>
      <c r="F802" s="2"/>
      <c r="G802" s="2"/>
      <c r="H802" s="2"/>
    </row>
    <row r="803">
      <c r="C803" s="2"/>
      <c r="D803" s="2"/>
      <c r="E803" s="2"/>
      <c r="F803" s="2"/>
      <c r="G803" s="2"/>
      <c r="H803" s="2"/>
    </row>
    <row r="804">
      <c r="C804" s="2"/>
      <c r="D804" s="2"/>
      <c r="E804" s="2"/>
      <c r="F804" s="2"/>
      <c r="G804" s="2"/>
      <c r="H804" s="2"/>
    </row>
    <row r="805">
      <c r="C805" s="2"/>
      <c r="D805" s="2"/>
      <c r="E805" s="2"/>
      <c r="F805" s="2"/>
      <c r="G805" s="2"/>
      <c r="H805" s="2"/>
    </row>
    <row r="806">
      <c r="C806" s="2"/>
      <c r="D806" s="2"/>
      <c r="E806" s="2"/>
      <c r="F806" s="2"/>
      <c r="G806" s="2"/>
      <c r="H806" s="2"/>
    </row>
    <row r="807">
      <c r="C807" s="2"/>
      <c r="D807" s="2"/>
      <c r="E807" s="2"/>
      <c r="F807" s="2"/>
      <c r="G807" s="2"/>
      <c r="H807" s="2"/>
    </row>
    <row r="808">
      <c r="C808" s="2"/>
      <c r="D808" s="2"/>
      <c r="E808" s="2"/>
      <c r="F808" s="2"/>
      <c r="G808" s="2"/>
      <c r="H808" s="2"/>
    </row>
    <row r="809">
      <c r="C809" s="2"/>
      <c r="D809" s="2"/>
      <c r="E809" s="2"/>
      <c r="F809" s="2"/>
      <c r="G809" s="2"/>
      <c r="H809" s="2"/>
    </row>
    <row r="810">
      <c r="C810" s="2"/>
      <c r="D810" s="2"/>
      <c r="E810" s="2"/>
      <c r="F810" s="2"/>
      <c r="G810" s="2"/>
      <c r="H810" s="2"/>
    </row>
    <row r="811">
      <c r="C811" s="2"/>
      <c r="D811" s="2"/>
      <c r="E811" s="2"/>
      <c r="F811" s="2"/>
      <c r="G811" s="2"/>
      <c r="H811" s="2"/>
    </row>
    <row r="812">
      <c r="C812" s="2"/>
      <c r="D812" s="2"/>
      <c r="E812" s="2"/>
      <c r="F812" s="2"/>
      <c r="G812" s="2"/>
      <c r="H812" s="2"/>
    </row>
    <row r="813">
      <c r="C813" s="2"/>
      <c r="D813" s="2"/>
      <c r="E813" s="2"/>
      <c r="F813" s="2"/>
      <c r="G813" s="2"/>
      <c r="H813" s="2"/>
    </row>
    <row r="814">
      <c r="C814" s="2"/>
      <c r="D814" s="2"/>
      <c r="E814" s="2"/>
      <c r="F814" s="2"/>
      <c r="G814" s="2"/>
      <c r="H814" s="2"/>
    </row>
    <row r="815">
      <c r="C815" s="2"/>
      <c r="D815" s="2"/>
      <c r="E815" s="2"/>
      <c r="F815" s="2"/>
      <c r="G815" s="2"/>
      <c r="H815" s="2"/>
    </row>
    <row r="816">
      <c r="C816" s="2"/>
      <c r="D816" s="2"/>
      <c r="E816" s="2"/>
      <c r="F816" s="2"/>
      <c r="G816" s="2"/>
      <c r="H816" s="2"/>
    </row>
    <row r="817">
      <c r="C817" s="2"/>
      <c r="D817" s="2"/>
      <c r="E817" s="2"/>
      <c r="F817" s="2"/>
      <c r="G817" s="2"/>
      <c r="H817" s="2"/>
    </row>
    <row r="818">
      <c r="C818" s="2"/>
      <c r="D818" s="2"/>
      <c r="E818" s="2"/>
      <c r="F818" s="2"/>
      <c r="G818" s="2"/>
      <c r="H818" s="2"/>
    </row>
    <row r="819">
      <c r="C819" s="2"/>
      <c r="D819" s="2"/>
      <c r="E819" s="2"/>
      <c r="F819" s="2"/>
      <c r="G819" s="2"/>
      <c r="H819" s="2"/>
    </row>
    <row r="820">
      <c r="C820" s="2"/>
      <c r="D820" s="2"/>
      <c r="E820" s="2"/>
      <c r="F820" s="2"/>
      <c r="G820" s="2"/>
      <c r="H820" s="2"/>
    </row>
    <row r="821">
      <c r="C821" s="2"/>
      <c r="D821" s="2"/>
      <c r="E821" s="2"/>
      <c r="F821" s="2"/>
      <c r="G821" s="2"/>
      <c r="H821" s="2"/>
    </row>
    <row r="822">
      <c r="C822" s="2"/>
      <c r="D822" s="2"/>
      <c r="E822" s="2"/>
      <c r="F822" s="2"/>
      <c r="G822" s="2"/>
      <c r="H822" s="2"/>
    </row>
    <row r="823">
      <c r="C823" s="2"/>
      <c r="D823" s="2"/>
      <c r="E823" s="2"/>
      <c r="F823" s="2"/>
      <c r="G823" s="2"/>
      <c r="H823" s="2"/>
    </row>
    <row r="824">
      <c r="C824" s="2"/>
      <c r="D824" s="2"/>
      <c r="E824" s="2"/>
      <c r="F824" s="2"/>
      <c r="G824" s="2"/>
      <c r="H824" s="2"/>
    </row>
    <row r="825">
      <c r="C825" s="2"/>
      <c r="D825" s="2"/>
      <c r="E825" s="2"/>
      <c r="F825" s="2"/>
      <c r="G825" s="2"/>
      <c r="H825" s="2"/>
    </row>
    <row r="826">
      <c r="C826" s="2"/>
      <c r="D826" s="2"/>
      <c r="E826" s="2"/>
      <c r="F826" s="2"/>
      <c r="G826" s="2"/>
      <c r="H826" s="2"/>
    </row>
    <row r="827">
      <c r="C827" s="2"/>
      <c r="D827" s="2"/>
      <c r="E827" s="2"/>
      <c r="F827" s="2"/>
      <c r="G827" s="2"/>
      <c r="H827" s="2"/>
    </row>
    <row r="828">
      <c r="C828" s="2"/>
      <c r="D828" s="2"/>
      <c r="E828" s="2"/>
      <c r="F828" s="2"/>
      <c r="G828" s="2"/>
      <c r="H828" s="2"/>
    </row>
    <row r="829">
      <c r="C829" s="2"/>
      <c r="D829" s="2"/>
      <c r="E829" s="2"/>
      <c r="F829" s="2"/>
      <c r="G829" s="2"/>
      <c r="H829" s="2"/>
    </row>
    <row r="830">
      <c r="C830" s="2"/>
      <c r="D830" s="2"/>
      <c r="E830" s="2"/>
      <c r="F830" s="2"/>
      <c r="G830" s="2"/>
      <c r="H830" s="2"/>
    </row>
    <row r="831">
      <c r="C831" s="2"/>
      <c r="D831" s="2"/>
      <c r="E831" s="2"/>
      <c r="F831" s="2"/>
      <c r="G831" s="2"/>
      <c r="H831" s="2"/>
    </row>
    <row r="832">
      <c r="C832" s="2"/>
      <c r="D832" s="2"/>
      <c r="E832" s="2"/>
      <c r="F832" s="2"/>
      <c r="G832" s="2"/>
      <c r="H832" s="2"/>
    </row>
    <row r="833">
      <c r="C833" s="2"/>
      <c r="D833" s="2"/>
      <c r="E833" s="2"/>
      <c r="F833" s="2"/>
      <c r="G833" s="2"/>
      <c r="H833" s="2"/>
    </row>
    <row r="834">
      <c r="C834" s="2"/>
      <c r="D834" s="2"/>
      <c r="E834" s="2"/>
      <c r="F834" s="2"/>
      <c r="G834" s="2"/>
      <c r="H834" s="2"/>
    </row>
    <row r="835">
      <c r="C835" s="2"/>
      <c r="D835" s="2"/>
      <c r="E835" s="2"/>
      <c r="F835" s="2"/>
      <c r="G835" s="2"/>
      <c r="H835" s="2"/>
    </row>
    <row r="836">
      <c r="C836" s="2"/>
      <c r="D836" s="2"/>
      <c r="E836" s="2"/>
      <c r="F836" s="2"/>
      <c r="G836" s="2"/>
      <c r="H836" s="2"/>
    </row>
    <row r="837">
      <c r="C837" s="2"/>
      <c r="D837" s="2"/>
      <c r="E837" s="2"/>
      <c r="F837" s="2"/>
      <c r="G837" s="2"/>
      <c r="H837" s="2"/>
    </row>
    <row r="838">
      <c r="C838" s="2"/>
      <c r="D838" s="2"/>
      <c r="E838" s="2"/>
      <c r="F838" s="2"/>
      <c r="G838" s="2"/>
      <c r="H838" s="2"/>
    </row>
    <row r="839">
      <c r="C839" s="2"/>
      <c r="D839" s="2"/>
      <c r="E839" s="2"/>
      <c r="F839" s="2"/>
      <c r="G839" s="2"/>
      <c r="H839" s="2"/>
    </row>
    <row r="840">
      <c r="C840" s="2"/>
      <c r="D840" s="2"/>
      <c r="E840" s="2"/>
      <c r="F840" s="2"/>
      <c r="G840" s="2"/>
      <c r="H840" s="2"/>
    </row>
    <row r="841">
      <c r="C841" s="2"/>
      <c r="D841" s="2"/>
      <c r="E841" s="2"/>
      <c r="F841" s="2"/>
      <c r="G841" s="2"/>
      <c r="H841" s="2"/>
    </row>
    <row r="842">
      <c r="C842" s="2"/>
      <c r="D842" s="2"/>
      <c r="E842" s="2"/>
      <c r="F842" s="2"/>
      <c r="G842" s="2"/>
      <c r="H842" s="2"/>
    </row>
    <row r="843">
      <c r="C843" s="2"/>
      <c r="D843" s="2"/>
      <c r="E843" s="2"/>
      <c r="F843" s="2"/>
      <c r="G843" s="2"/>
      <c r="H843" s="2"/>
    </row>
    <row r="844">
      <c r="C844" s="2"/>
      <c r="D844" s="2"/>
      <c r="E844" s="2"/>
      <c r="F844" s="2"/>
      <c r="G844" s="2"/>
      <c r="H844" s="2"/>
    </row>
    <row r="845">
      <c r="C845" s="2"/>
      <c r="D845" s="2"/>
      <c r="E845" s="2"/>
      <c r="F845" s="2"/>
      <c r="G845" s="2"/>
      <c r="H845" s="2"/>
    </row>
    <row r="846">
      <c r="C846" s="2"/>
      <c r="D846" s="2"/>
      <c r="E846" s="2"/>
      <c r="F846" s="2"/>
      <c r="G846" s="2"/>
      <c r="H846" s="2"/>
    </row>
    <row r="847">
      <c r="C847" s="2"/>
      <c r="D847" s="2"/>
      <c r="E847" s="2"/>
      <c r="F847" s="2"/>
      <c r="G847" s="2"/>
      <c r="H847" s="2"/>
    </row>
    <row r="848">
      <c r="C848" s="2"/>
      <c r="D848" s="2"/>
      <c r="E848" s="2"/>
      <c r="F848" s="2"/>
      <c r="G848" s="2"/>
      <c r="H848" s="2"/>
    </row>
    <row r="849">
      <c r="C849" s="2"/>
      <c r="D849" s="2"/>
      <c r="E849" s="2"/>
      <c r="F849" s="2"/>
      <c r="G849" s="2"/>
      <c r="H849" s="2"/>
    </row>
    <row r="850">
      <c r="C850" s="2"/>
      <c r="D850" s="2"/>
      <c r="E850" s="2"/>
      <c r="F850" s="2"/>
      <c r="G850" s="2"/>
      <c r="H850" s="2"/>
    </row>
    <row r="851">
      <c r="C851" s="2"/>
      <c r="D851" s="2"/>
      <c r="E851" s="2"/>
      <c r="F851" s="2"/>
      <c r="G851" s="2"/>
      <c r="H851" s="2"/>
    </row>
    <row r="852">
      <c r="C852" s="2"/>
      <c r="D852" s="2"/>
      <c r="E852" s="2"/>
      <c r="F852" s="2"/>
      <c r="G852" s="2"/>
      <c r="H852" s="2"/>
    </row>
    <row r="853">
      <c r="C853" s="2"/>
      <c r="D853" s="2"/>
      <c r="E853" s="2"/>
      <c r="F853" s="2"/>
      <c r="G853" s="2"/>
      <c r="H853" s="2"/>
    </row>
    <row r="854">
      <c r="C854" s="2"/>
      <c r="D854" s="2"/>
      <c r="E854" s="2"/>
      <c r="F854" s="2"/>
      <c r="G854" s="2"/>
      <c r="H854" s="2"/>
    </row>
    <row r="855">
      <c r="C855" s="2"/>
      <c r="D855" s="2"/>
      <c r="E855" s="2"/>
      <c r="F855" s="2"/>
      <c r="G855" s="2"/>
      <c r="H855" s="2"/>
    </row>
    <row r="856">
      <c r="C856" s="2"/>
      <c r="D856" s="2"/>
      <c r="E856" s="2"/>
      <c r="F856" s="2"/>
      <c r="G856" s="2"/>
      <c r="H856" s="2"/>
    </row>
    <row r="857">
      <c r="C857" s="2"/>
      <c r="D857" s="2"/>
      <c r="E857" s="2"/>
      <c r="F857" s="2"/>
      <c r="G857" s="2"/>
      <c r="H857" s="2"/>
    </row>
    <row r="858">
      <c r="C858" s="2"/>
      <c r="D858" s="2"/>
      <c r="E858" s="2"/>
      <c r="F858" s="2"/>
      <c r="G858" s="2"/>
      <c r="H858" s="2"/>
    </row>
    <row r="859">
      <c r="C859" s="2"/>
      <c r="D859" s="2"/>
      <c r="E859" s="2"/>
      <c r="F859" s="2"/>
      <c r="G859" s="2"/>
      <c r="H859" s="2"/>
    </row>
    <row r="860">
      <c r="C860" s="2"/>
      <c r="D860" s="2"/>
      <c r="E860" s="2"/>
      <c r="F860" s="2"/>
      <c r="G860" s="2"/>
      <c r="H860" s="2"/>
    </row>
    <row r="861">
      <c r="C861" s="2"/>
      <c r="D861" s="2"/>
      <c r="E861" s="2"/>
      <c r="F861" s="2"/>
      <c r="G861" s="2"/>
      <c r="H861" s="2"/>
    </row>
    <row r="862">
      <c r="C862" s="2"/>
      <c r="D862" s="2"/>
      <c r="E862" s="2"/>
      <c r="F862" s="2"/>
      <c r="G862" s="2"/>
      <c r="H862" s="2"/>
    </row>
    <row r="863">
      <c r="C863" s="2"/>
      <c r="D863" s="2"/>
      <c r="E863" s="2"/>
      <c r="F863" s="2"/>
      <c r="G863" s="2"/>
      <c r="H863" s="2"/>
    </row>
    <row r="864">
      <c r="C864" s="2"/>
      <c r="D864" s="2"/>
      <c r="E864" s="2"/>
      <c r="F864" s="2"/>
      <c r="G864" s="2"/>
      <c r="H864" s="2"/>
    </row>
    <row r="865">
      <c r="C865" s="2"/>
      <c r="D865" s="2"/>
      <c r="E865" s="2"/>
      <c r="F865" s="2"/>
      <c r="G865" s="2"/>
      <c r="H865" s="2"/>
    </row>
    <row r="866">
      <c r="C866" s="2"/>
      <c r="D866" s="2"/>
      <c r="E866" s="2"/>
      <c r="F866" s="2"/>
      <c r="G866" s="2"/>
      <c r="H866" s="2"/>
    </row>
    <row r="867">
      <c r="C867" s="2"/>
      <c r="D867" s="2"/>
      <c r="E867" s="2"/>
      <c r="F867" s="2"/>
      <c r="G867" s="2"/>
      <c r="H867" s="2"/>
    </row>
    <row r="868">
      <c r="C868" s="2"/>
      <c r="D868" s="2"/>
      <c r="E868" s="2"/>
      <c r="F868" s="2"/>
      <c r="G868" s="2"/>
      <c r="H868" s="2"/>
    </row>
    <row r="869">
      <c r="C869" s="2"/>
      <c r="D869" s="2"/>
      <c r="E869" s="2"/>
      <c r="F869" s="2"/>
      <c r="G869" s="2"/>
      <c r="H869" s="2"/>
    </row>
    <row r="870">
      <c r="C870" s="2"/>
      <c r="D870" s="2"/>
      <c r="E870" s="2"/>
      <c r="F870" s="2"/>
      <c r="G870" s="2"/>
      <c r="H870" s="2"/>
    </row>
    <row r="871">
      <c r="C871" s="2"/>
      <c r="D871" s="2"/>
      <c r="E871" s="2"/>
      <c r="F871" s="2"/>
      <c r="G871" s="2"/>
      <c r="H871" s="2"/>
    </row>
    <row r="872">
      <c r="C872" s="2"/>
      <c r="D872" s="2"/>
      <c r="E872" s="2"/>
      <c r="F872" s="2"/>
      <c r="G872" s="2"/>
      <c r="H872" s="2"/>
    </row>
    <row r="873">
      <c r="C873" s="2"/>
      <c r="D873" s="2"/>
      <c r="E873" s="2"/>
      <c r="F873" s="2"/>
      <c r="G873" s="2"/>
      <c r="H873" s="2"/>
    </row>
    <row r="874">
      <c r="C874" s="2"/>
      <c r="D874" s="2"/>
      <c r="E874" s="2"/>
      <c r="F874" s="2"/>
      <c r="G874" s="2"/>
      <c r="H874" s="2"/>
    </row>
    <row r="875">
      <c r="C875" s="2"/>
      <c r="D875" s="2"/>
      <c r="E875" s="2"/>
      <c r="F875" s="2"/>
      <c r="G875" s="2"/>
      <c r="H875" s="2"/>
    </row>
    <row r="876">
      <c r="C876" s="2"/>
      <c r="D876" s="2"/>
      <c r="E876" s="2"/>
      <c r="F876" s="2"/>
      <c r="G876" s="2"/>
      <c r="H876" s="2"/>
    </row>
    <row r="877">
      <c r="C877" s="2"/>
      <c r="D877" s="2"/>
      <c r="E877" s="2"/>
      <c r="F877" s="2"/>
      <c r="G877" s="2"/>
      <c r="H877" s="2"/>
    </row>
    <row r="878">
      <c r="C878" s="2"/>
      <c r="D878" s="2"/>
      <c r="E878" s="2"/>
      <c r="F878" s="2"/>
      <c r="G878" s="2"/>
      <c r="H878" s="2"/>
    </row>
    <row r="879">
      <c r="C879" s="2"/>
      <c r="D879" s="2"/>
      <c r="E879" s="2"/>
      <c r="F879" s="2"/>
      <c r="G879" s="2"/>
      <c r="H879" s="2"/>
    </row>
    <row r="880">
      <c r="C880" s="2"/>
      <c r="D880" s="2"/>
      <c r="E880" s="2"/>
      <c r="F880" s="2"/>
      <c r="G880" s="2"/>
      <c r="H880" s="2"/>
    </row>
    <row r="881">
      <c r="C881" s="2"/>
      <c r="D881" s="2"/>
      <c r="E881" s="2"/>
      <c r="F881" s="2"/>
      <c r="G881" s="2"/>
      <c r="H881" s="2"/>
    </row>
    <row r="882">
      <c r="C882" s="2"/>
      <c r="D882" s="2"/>
      <c r="E882" s="2"/>
      <c r="F882" s="2"/>
      <c r="G882" s="2"/>
      <c r="H882" s="2"/>
    </row>
    <row r="883">
      <c r="C883" s="2"/>
      <c r="D883" s="2"/>
      <c r="E883" s="2"/>
      <c r="F883" s="2"/>
      <c r="G883" s="2"/>
      <c r="H883" s="2"/>
    </row>
    <row r="884">
      <c r="C884" s="2"/>
      <c r="D884" s="2"/>
      <c r="E884" s="2"/>
      <c r="F884" s="2"/>
      <c r="G884" s="2"/>
      <c r="H884" s="2"/>
    </row>
    <row r="885">
      <c r="C885" s="2"/>
      <c r="D885" s="2"/>
      <c r="E885" s="2"/>
      <c r="F885" s="2"/>
      <c r="G885" s="2"/>
      <c r="H885" s="2"/>
    </row>
    <row r="886">
      <c r="C886" s="2"/>
      <c r="D886" s="2"/>
      <c r="E886" s="2"/>
      <c r="F886" s="2"/>
      <c r="G886" s="2"/>
      <c r="H886" s="2"/>
    </row>
    <row r="887">
      <c r="C887" s="2"/>
      <c r="D887" s="2"/>
      <c r="E887" s="2"/>
      <c r="F887" s="2"/>
      <c r="G887" s="2"/>
      <c r="H887" s="2"/>
    </row>
    <row r="888">
      <c r="C888" s="2"/>
      <c r="D888" s="2"/>
      <c r="E888" s="2"/>
      <c r="F888" s="2"/>
      <c r="G888" s="2"/>
      <c r="H888" s="2"/>
    </row>
    <row r="889">
      <c r="C889" s="2"/>
      <c r="D889" s="2"/>
      <c r="E889" s="2"/>
      <c r="F889" s="2"/>
      <c r="G889" s="2"/>
      <c r="H889" s="2"/>
    </row>
    <row r="890">
      <c r="C890" s="2"/>
      <c r="D890" s="2"/>
      <c r="E890" s="2"/>
      <c r="F890" s="2"/>
      <c r="G890" s="2"/>
      <c r="H890" s="2"/>
    </row>
    <row r="891">
      <c r="C891" s="2"/>
      <c r="D891" s="2"/>
      <c r="E891" s="2"/>
      <c r="F891" s="2"/>
      <c r="G891" s="2"/>
      <c r="H891" s="2"/>
    </row>
    <row r="892">
      <c r="C892" s="2"/>
      <c r="D892" s="2"/>
      <c r="E892" s="2"/>
      <c r="F892" s="2"/>
      <c r="G892" s="2"/>
      <c r="H892" s="2"/>
    </row>
    <row r="893">
      <c r="C893" s="2"/>
      <c r="D893" s="2"/>
      <c r="E893" s="2"/>
      <c r="F893" s="2"/>
      <c r="G893" s="2"/>
      <c r="H893" s="2"/>
    </row>
    <row r="894">
      <c r="C894" s="2"/>
      <c r="D894" s="2"/>
      <c r="E894" s="2"/>
      <c r="F894" s="2"/>
      <c r="G894" s="2"/>
      <c r="H894" s="2"/>
    </row>
    <row r="895">
      <c r="C895" s="2"/>
      <c r="D895" s="2"/>
      <c r="E895" s="2"/>
      <c r="F895" s="2"/>
      <c r="G895" s="2"/>
      <c r="H895" s="2"/>
    </row>
    <row r="896">
      <c r="C896" s="2"/>
      <c r="D896" s="2"/>
      <c r="E896" s="2"/>
      <c r="F896" s="2"/>
      <c r="G896" s="2"/>
      <c r="H896" s="2"/>
    </row>
    <row r="897">
      <c r="C897" s="2"/>
      <c r="D897" s="2"/>
      <c r="E897" s="2"/>
      <c r="F897" s="2"/>
      <c r="G897" s="2"/>
      <c r="H897" s="2"/>
    </row>
    <row r="898">
      <c r="C898" s="2"/>
      <c r="D898" s="2"/>
      <c r="E898" s="2"/>
      <c r="F898" s="2"/>
      <c r="G898" s="2"/>
      <c r="H898" s="2"/>
    </row>
    <row r="899">
      <c r="C899" s="2"/>
      <c r="D899" s="2"/>
      <c r="E899" s="2"/>
      <c r="F899" s="2"/>
      <c r="G899" s="2"/>
      <c r="H899" s="2"/>
    </row>
    <row r="900">
      <c r="C900" s="2"/>
      <c r="D900" s="2"/>
      <c r="E900" s="2"/>
      <c r="F900" s="2"/>
      <c r="G900" s="2"/>
      <c r="H900" s="2"/>
    </row>
    <row r="901">
      <c r="C901" s="2"/>
      <c r="D901" s="2"/>
      <c r="E901" s="2"/>
      <c r="F901" s="2"/>
      <c r="G901" s="2"/>
      <c r="H901" s="2"/>
    </row>
    <row r="902">
      <c r="C902" s="2"/>
      <c r="D902" s="2"/>
      <c r="E902" s="2"/>
      <c r="F902" s="2"/>
      <c r="G902" s="2"/>
      <c r="H902" s="2"/>
    </row>
    <row r="903">
      <c r="C903" s="2"/>
      <c r="D903" s="2"/>
      <c r="E903" s="2"/>
      <c r="F903" s="2"/>
      <c r="G903" s="2"/>
      <c r="H903" s="2"/>
    </row>
    <row r="904">
      <c r="C904" s="2"/>
      <c r="D904" s="2"/>
      <c r="E904" s="2"/>
      <c r="F904" s="2"/>
      <c r="G904" s="2"/>
      <c r="H904" s="2"/>
    </row>
    <row r="905">
      <c r="C905" s="2"/>
      <c r="D905" s="2"/>
      <c r="E905" s="2"/>
      <c r="F905" s="2"/>
      <c r="G905" s="2"/>
      <c r="H905" s="2"/>
    </row>
    <row r="906">
      <c r="C906" s="2"/>
      <c r="D906" s="2"/>
      <c r="E906" s="2"/>
      <c r="F906" s="2"/>
      <c r="G906" s="2"/>
      <c r="H906" s="2"/>
    </row>
    <row r="907">
      <c r="C907" s="2"/>
      <c r="D907" s="2"/>
      <c r="E907" s="2"/>
      <c r="F907" s="2"/>
      <c r="G907" s="2"/>
      <c r="H907" s="2"/>
    </row>
    <row r="908">
      <c r="C908" s="2"/>
      <c r="D908" s="2"/>
      <c r="E908" s="2"/>
      <c r="F908" s="2"/>
      <c r="G908" s="2"/>
      <c r="H908" s="2"/>
    </row>
    <row r="909">
      <c r="C909" s="2"/>
      <c r="D909" s="2"/>
      <c r="E909" s="2"/>
      <c r="F909" s="2"/>
      <c r="G909" s="2"/>
      <c r="H909" s="2"/>
    </row>
    <row r="910">
      <c r="C910" s="2"/>
      <c r="D910" s="2"/>
      <c r="E910" s="2"/>
      <c r="F910" s="2"/>
      <c r="G910" s="2"/>
      <c r="H910" s="2"/>
    </row>
    <row r="911">
      <c r="C911" s="2"/>
      <c r="D911" s="2"/>
      <c r="E911" s="2"/>
      <c r="F911" s="2"/>
      <c r="G911" s="2"/>
      <c r="H911" s="2"/>
    </row>
    <row r="912">
      <c r="C912" s="2"/>
      <c r="D912" s="2"/>
      <c r="E912" s="2"/>
      <c r="F912" s="2"/>
      <c r="G912" s="2"/>
      <c r="H912" s="2"/>
    </row>
    <row r="913">
      <c r="C913" s="2"/>
      <c r="D913" s="2"/>
      <c r="E913" s="2"/>
      <c r="F913" s="2"/>
      <c r="G913" s="2"/>
      <c r="H913" s="2"/>
    </row>
    <row r="914">
      <c r="C914" s="2"/>
      <c r="D914" s="2"/>
      <c r="E914" s="2"/>
      <c r="F914" s="2"/>
      <c r="G914" s="2"/>
      <c r="H914" s="2"/>
    </row>
    <row r="915">
      <c r="C915" s="2"/>
      <c r="D915" s="2"/>
      <c r="E915" s="2"/>
      <c r="F915" s="2"/>
      <c r="G915" s="2"/>
      <c r="H915" s="2"/>
    </row>
    <row r="916">
      <c r="C916" s="2"/>
      <c r="D916" s="2"/>
      <c r="E916" s="2"/>
      <c r="F916" s="2"/>
      <c r="G916" s="2"/>
      <c r="H916" s="2"/>
    </row>
    <row r="917">
      <c r="C917" s="2"/>
      <c r="D917" s="2"/>
      <c r="E917" s="2"/>
      <c r="F917" s="2"/>
      <c r="G917" s="2"/>
      <c r="H917" s="2"/>
    </row>
    <row r="918">
      <c r="C918" s="2"/>
      <c r="D918" s="2"/>
      <c r="E918" s="2"/>
      <c r="F918" s="2"/>
      <c r="G918" s="2"/>
      <c r="H918" s="2"/>
    </row>
    <row r="919">
      <c r="C919" s="2"/>
      <c r="D919" s="2"/>
      <c r="E919" s="2"/>
      <c r="F919" s="2"/>
      <c r="G919" s="2"/>
      <c r="H919" s="2"/>
    </row>
    <row r="920">
      <c r="C920" s="2"/>
      <c r="D920" s="2"/>
      <c r="E920" s="2"/>
      <c r="F920" s="2"/>
      <c r="G920" s="2"/>
      <c r="H920" s="2"/>
    </row>
    <row r="921">
      <c r="C921" s="2"/>
      <c r="D921" s="2"/>
      <c r="E921" s="2"/>
      <c r="F921" s="2"/>
      <c r="G921" s="2"/>
      <c r="H921" s="2"/>
    </row>
    <row r="922">
      <c r="C922" s="2"/>
      <c r="D922" s="2"/>
      <c r="E922" s="2"/>
      <c r="F922" s="2"/>
      <c r="G922" s="2"/>
      <c r="H922" s="2"/>
    </row>
    <row r="923">
      <c r="C923" s="2"/>
      <c r="D923" s="2"/>
      <c r="E923" s="2"/>
      <c r="F923" s="2"/>
      <c r="G923" s="2"/>
      <c r="H923" s="2"/>
    </row>
    <row r="924">
      <c r="C924" s="2"/>
      <c r="D924" s="2"/>
      <c r="E924" s="2"/>
      <c r="F924" s="2"/>
      <c r="G924" s="2"/>
      <c r="H924" s="2"/>
    </row>
    <row r="925">
      <c r="C925" s="2"/>
      <c r="D925" s="2"/>
      <c r="E925" s="2"/>
      <c r="F925" s="2"/>
      <c r="G925" s="2"/>
      <c r="H925" s="2"/>
    </row>
    <row r="926">
      <c r="C926" s="2"/>
      <c r="D926" s="2"/>
      <c r="E926" s="2"/>
      <c r="F926" s="2"/>
      <c r="G926" s="2"/>
      <c r="H926" s="2"/>
    </row>
    <row r="927">
      <c r="C927" s="2"/>
      <c r="D927" s="2"/>
      <c r="E927" s="2"/>
      <c r="F927" s="2"/>
      <c r="G927" s="2"/>
      <c r="H927" s="2"/>
    </row>
    <row r="928">
      <c r="C928" s="2"/>
      <c r="D928" s="2"/>
      <c r="E928" s="2"/>
      <c r="F928" s="2"/>
      <c r="G928" s="2"/>
      <c r="H928" s="2"/>
    </row>
    <row r="929">
      <c r="C929" s="2"/>
      <c r="D929" s="2"/>
      <c r="E929" s="2"/>
      <c r="F929" s="2"/>
      <c r="G929" s="2"/>
      <c r="H929" s="2"/>
    </row>
    <row r="930">
      <c r="C930" s="2"/>
      <c r="D930" s="2"/>
      <c r="E930" s="2"/>
      <c r="F930" s="2"/>
      <c r="G930" s="2"/>
      <c r="H930" s="2"/>
    </row>
    <row r="931">
      <c r="C931" s="2"/>
      <c r="D931" s="2"/>
      <c r="E931" s="2"/>
      <c r="F931" s="2"/>
      <c r="G931" s="2"/>
      <c r="H931" s="2"/>
    </row>
    <row r="932">
      <c r="C932" s="2"/>
      <c r="D932" s="2"/>
      <c r="E932" s="2"/>
      <c r="F932" s="2"/>
      <c r="G932" s="2"/>
      <c r="H932" s="2"/>
    </row>
    <row r="933">
      <c r="C933" s="2"/>
      <c r="D933" s="2"/>
      <c r="E933" s="2"/>
      <c r="F933" s="2"/>
      <c r="G933" s="2"/>
      <c r="H933" s="2"/>
    </row>
    <row r="934">
      <c r="C934" s="2"/>
      <c r="D934" s="2"/>
      <c r="E934" s="2"/>
      <c r="F934" s="2"/>
      <c r="G934" s="2"/>
      <c r="H934" s="2"/>
    </row>
    <row r="935">
      <c r="C935" s="2"/>
      <c r="D935" s="2"/>
      <c r="E935" s="2"/>
      <c r="F935" s="2"/>
      <c r="G935" s="2"/>
      <c r="H935" s="2"/>
    </row>
    <row r="936">
      <c r="C936" s="2"/>
      <c r="D936" s="2"/>
      <c r="E936" s="2"/>
      <c r="F936" s="2"/>
      <c r="G936" s="2"/>
      <c r="H936" s="2"/>
    </row>
    <row r="937">
      <c r="C937" s="2"/>
      <c r="D937" s="2"/>
      <c r="E937" s="2"/>
      <c r="F937" s="2"/>
      <c r="G937" s="2"/>
      <c r="H937" s="2"/>
    </row>
    <row r="938">
      <c r="C938" s="2"/>
      <c r="D938" s="2"/>
      <c r="E938" s="2"/>
      <c r="F938" s="2"/>
      <c r="G938" s="2"/>
      <c r="H938" s="2"/>
    </row>
    <row r="939">
      <c r="C939" s="2"/>
      <c r="D939" s="2"/>
      <c r="E939" s="2"/>
      <c r="F939" s="2"/>
      <c r="G939" s="2"/>
      <c r="H939" s="2"/>
    </row>
    <row r="940">
      <c r="C940" s="2"/>
      <c r="D940" s="2"/>
      <c r="E940" s="2"/>
      <c r="F940" s="2"/>
      <c r="G940" s="2"/>
      <c r="H940" s="2"/>
    </row>
    <row r="941">
      <c r="C941" s="2"/>
      <c r="D941" s="2"/>
      <c r="E941" s="2"/>
      <c r="F941" s="2"/>
      <c r="G941" s="2"/>
      <c r="H941" s="2"/>
    </row>
    <row r="942">
      <c r="C942" s="2"/>
      <c r="D942" s="2"/>
      <c r="E942" s="2"/>
      <c r="F942" s="2"/>
      <c r="G942" s="2"/>
      <c r="H942" s="2"/>
    </row>
    <row r="943">
      <c r="C943" s="2"/>
      <c r="D943" s="2"/>
      <c r="E943" s="2"/>
      <c r="F943" s="2"/>
      <c r="G943" s="2"/>
      <c r="H943" s="2"/>
    </row>
    <row r="944">
      <c r="C944" s="2"/>
      <c r="D944" s="2"/>
      <c r="E944" s="2"/>
      <c r="F944" s="2"/>
      <c r="G944" s="2"/>
      <c r="H944" s="2"/>
    </row>
    <row r="945">
      <c r="C945" s="2"/>
      <c r="D945" s="2"/>
      <c r="E945" s="2"/>
      <c r="F945" s="2"/>
      <c r="G945" s="2"/>
      <c r="H945" s="2"/>
    </row>
    <row r="946">
      <c r="C946" s="2"/>
      <c r="D946" s="2"/>
      <c r="E946" s="2"/>
      <c r="F946" s="2"/>
      <c r="G946" s="2"/>
      <c r="H946" s="2"/>
    </row>
    <row r="947">
      <c r="C947" s="2"/>
      <c r="D947" s="2"/>
      <c r="E947" s="2"/>
      <c r="F947" s="2"/>
      <c r="G947" s="2"/>
      <c r="H947" s="2"/>
    </row>
    <row r="948">
      <c r="C948" s="2"/>
      <c r="D948" s="2"/>
      <c r="E948" s="2"/>
      <c r="F948" s="2"/>
      <c r="G948" s="2"/>
      <c r="H948" s="2"/>
    </row>
    <row r="949">
      <c r="C949" s="2"/>
      <c r="D949" s="2"/>
      <c r="E949" s="2"/>
      <c r="F949" s="2"/>
      <c r="G949" s="2"/>
      <c r="H949" s="2"/>
    </row>
    <row r="950">
      <c r="C950" s="2"/>
      <c r="D950" s="2"/>
      <c r="E950" s="2"/>
      <c r="F950" s="2"/>
      <c r="G950" s="2"/>
      <c r="H950" s="2"/>
    </row>
    <row r="951">
      <c r="C951" s="2"/>
      <c r="D951" s="2"/>
      <c r="E951" s="2"/>
      <c r="F951" s="2"/>
      <c r="G951" s="2"/>
      <c r="H951" s="2"/>
    </row>
    <row r="952">
      <c r="C952" s="2"/>
      <c r="D952" s="2"/>
      <c r="E952" s="2"/>
      <c r="F952" s="2"/>
      <c r="G952" s="2"/>
      <c r="H952" s="2"/>
    </row>
    <row r="953">
      <c r="C953" s="2"/>
      <c r="D953" s="2"/>
      <c r="E953" s="2"/>
      <c r="F953" s="2"/>
      <c r="G953" s="2"/>
      <c r="H953" s="2"/>
    </row>
    <row r="954">
      <c r="C954" s="2"/>
      <c r="D954" s="2"/>
      <c r="E954" s="2"/>
      <c r="F954" s="2"/>
      <c r="G954" s="2"/>
      <c r="H954" s="2"/>
    </row>
    <row r="955">
      <c r="C955" s="2"/>
      <c r="D955" s="2"/>
      <c r="E955" s="2"/>
      <c r="F955" s="2"/>
      <c r="G955" s="2"/>
      <c r="H955" s="2"/>
    </row>
    <row r="956">
      <c r="C956" s="2"/>
      <c r="D956" s="2"/>
      <c r="E956" s="2"/>
      <c r="F956" s="2"/>
      <c r="G956" s="2"/>
      <c r="H956" s="2"/>
    </row>
    <row r="957">
      <c r="C957" s="2"/>
      <c r="D957" s="2"/>
      <c r="E957" s="2"/>
      <c r="F957" s="2"/>
      <c r="G957" s="2"/>
      <c r="H957" s="2"/>
    </row>
    <row r="958">
      <c r="C958" s="2"/>
      <c r="D958" s="2"/>
      <c r="E958" s="2"/>
      <c r="F958" s="2"/>
      <c r="G958" s="2"/>
      <c r="H958" s="2"/>
    </row>
    <row r="959">
      <c r="C959" s="2"/>
      <c r="D959" s="2"/>
      <c r="E959" s="2"/>
      <c r="F959" s="2"/>
      <c r="G959" s="2"/>
      <c r="H959" s="2"/>
    </row>
    <row r="960">
      <c r="C960" s="2"/>
      <c r="D960" s="2"/>
      <c r="E960" s="2"/>
      <c r="F960" s="2"/>
      <c r="G960" s="2"/>
      <c r="H960" s="2"/>
    </row>
    <row r="961">
      <c r="C961" s="2"/>
      <c r="D961" s="2"/>
      <c r="E961" s="2"/>
      <c r="F961" s="2"/>
      <c r="G961" s="2"/>
      <c r="H961" s="2"/>
    </row>
    <row r="962">
      <c r="C962" s="2"/>
      <c r="D962" s="2"/>
      <c r="E962" s="2"/>
      <c r="F962" s="2"/>
      <c r="G962" s="2"/>
      <c r="H962" s="2"/>
    </row>
    <row r="963">
      <c r="C963" s="2"/>
      <c r="D963" s="2"/>
      <c r="E963" s="2"/>
      <c r="F963" s="2"/>
      <c r="G963" s="2"/>
      <c r="H963" s="2"/>
    </row>
    <row r="964">
      <c r="C964" s="2"/>
      <c r="D964" s="2"/>
      <c r="E964" s="2"/>
      <c r="F964" s="2"/>
      <c r="G964" s="2"/>
      <c r="H964" s="2"/>
    </row>
    <row r="965">
      <c r="C965" s="2"/>
      <c r="D965" s="2"/>
      <c r="E965" s="2"/>
      <c r="F965" s="2"/>
      <c r="G965" s="2"/>
      <c r="H965" s="2"/>
    </row>
    <row r="966">
      <c r="C966" s="2"/>
      <c r="D966" s="2"/>
      <c r="E966" s="2"/>
      <c r="F966" s="2"/>
      <c r="G966" s="2"/>
      <c r="H966" s="2"/>
    </row>
    <row r="967">
      <c r="C967" s="2"/>
      <c r="D967" s="2"/>
      <c r="E967" s="2"/>
      <c r="F967" s="2"/>
      <c r="G967" s="2"/>
      <c r="H967" s="2"/>
    </row>
    <row r="968">
      <c r="C968" s="2"/>
      <c r="D968" s="2"/>
      <c r="E968" s="2"/>
      <c r="F968" s="2"/>
      <c r="G968" s="2"/>
      <c r="H968" s="2"/>
    </row>
    <row r="969">
      <c r="C969" s="2"/>
      <c r="D969" s="2"/>
      <c r="E969" s="2"/>
      <c r="F969" s="2"/>
      <c r="G969" s="2"/>
      <c r="H969" s="2"/>
    </row>
    <row r="970">
      <c r="C970" s="2"/>
      <c r="D970" s="2"/>
      <c r="E970" s="2"/>
      <c r="F970" s="2"/>
      <c r="G970" s="2"/>
      <c r="H970" s="2"/>
    </row>
    <row r="971">
      <c r="C971" s="2"/>
      <c r="D971" s="2"/>
      <c r="E971" s="2"/>
      <c r="F971" s="2"/>
      <c r="G971" s="2"/>
      <c r="H971" s="2"/>
    </row>
    <row r="972">
      <c r="C972" s="2"/>
      <c r="D972" s="2"/>
      <c r="E972" s="2"/>
      <c r="F972" s="2"/>
      <c r="G972" s="2"/>
      <c r="H972" s="2"/>
    </row>
    <row r="973">
      <c r="C973" s="2"/>
      <c r="D973" s="2"/>
      <c r="E973" s="2"/>
      <c r="F973" s="2"/>
      <c r="G973" s="2"/>
      <c r="H973" s="2"/>
    </row>
    <row r="974">
      <c r="C974" s="2"/>
      <c r="D974" s="2"/>
      <c r="E974" s="2"/>
      <c r="F974" s="2"/>
      <c r="G974" s="2"/>
      <c r="H974" s="2"/>
    </row>
    <row r="975">
      <c r="C975" s="2"/>
      <c r="D975" s="2"/>
      <c r="E975" s="2"/>
      <c r="F975" s="2"/>
      <c r="G975" s="2"/>
      <c r="H975" s="2"/>
    </row>
    <row r="976">
      <c r="C976" s="2"/>
      <c r="D976" s="2"/>
      <c r="E976" s="2"/>
      <c r="F976" s="2"/>
      <c r="G976" s="2"/>
      <c r="H976" s="2"/>
    </row>
    <row r="977">
      <c r="C977" s="2"/>
      <c r="D977" s="2"/>
      <c r="E977" s="2"/>
      <c r="F977" s="2"/>
      <c r="G977" s="2"/>
      <c r="H977" s="2"/>
    </row>
    <row r="978">
      <c r="C978" s="2"/>
      <c r="D978" s="2"/>
      <c r="E978" s="2"/>
      <c r="F978" s="2"/>
      <c r="G978" s="2"/>
      <c r="H978" s="2"/>
    </row>
    <row r="979">
      <c r="C979" s="2"/>
      <c r="D979" s="2"/>
      <c r="E979" s="2"/>
      <c r="F979" s="2"/>
      <c r="G979" s="2"/>
      <c r="H979" s="2"/>
    </row>
    <row r="980">
      <c r="C980" s="2"/>
      <c r="D980" s="2"/>
      <c r="E980" s="2"/>
      <c r="F980" s="2"/>
      <c r="G980" s="2"/>
      <c r="H980" s="2"/>
    </row>
    <row r="981">
      <c r="C981" s="2"/>
      <c r="D981" s="2"/>
      <c r="E981" s="2"/>
      <c r="F981" s="2"/>
      <c r="G981" s="2"/>
      <c r="H981" s="2"/>
    </row>
    <row r="982">
      <c r="C982" s="2"/>
      <c r="D982" s="2"/>
      <c r="E982" s="2"/>
      <c r="F982" s="2"/>
      <c r="G982" s="2"/>
      <c r="H982" s="2"/>
    </row>
    <row r="983">
      <c r="C983" s="2"/>
      <c r="D983" s="2"/>
      <c r="E983" s="2"/>
      <c r="F983" s="2"/>
      <c r="G983" s="2"/>
      <c r="H983" s="2"/>
    </row>
    <row r="984">
      <c r="C984" s="2"/>
      <c r="D984" s="2"/>
      <c r="E984" s="2"/>
      <c r="F984" s="2"/>
      <c r="G984" s="2"/>
      <c r="H984" s="2"/>
    </row>
    <row r="985">
      <c r="C985" s="2"/>
      <c r="D985" s="2"/>
      <c r="E985" s="2"/>
      <c r="F985" s="2"/>
      <c r="G985" s="2"/>
      <c r="H985" s="2"/>
    </row>
    <row r="986">
      <c r="C986" s="2"/>
      <c r="D986" s="2"/>
      <c r="E986" s="2"/>
      <c r="F986" s="2"/>
      <c r="G986" s="2"/>
      <c r="H986" s="2"/>
    </row>
    <row r="987">
      <c r="C987" s="2"/>
      <c r="D987" s="2"/>
      <c r="E987" s="2"/>
      <c r="F987" s="2"/>
      <c r="G987" s="2"/>
      <c r="H987" s="2"/>
    </row>
    <row r="988">
      <c r="C988" s="2"/>
      <c r="D988" s="2"/>
      <c r="E988" s="2"/>
      <c r="F988" s="2"/>
      <c r="G988" s="2"/>
      <c r="H988" s="2"/>
    </row>
    <row r="989">
      <c r="C989" s="2"/>
      <c r="D989" s="2"/>
      <c r="E989" s="2"/>
      <c r="F989" s="2"/>
      <c r="G989" s="2"/>
      <c r="H989" s="2"/>
    </row>
    <row r="990">
      <c r="C990" s="2"/>
      <c r="D990" s="2"/>
      <c r="E990" s="2"/>
      <c r="F990" s="2"/>
      <c r="G990" s="2"/>
      <c r="H990" s="2"/>
    </row>
    <row r="991">
      <c r="C991" s="2"/>
      <c r="D991" s="2"/>
      <c r="E991" s="2"/>
      <c r="F991" s="2"/>
      <c r="G991" s="2"/>
      <c r="H991" s="2"/>
    </row>
    <row r="992">
      <c r="C992" s="2"/>
      <c r="D992" s="2"/>
      <c r="E992" s="2"/>
      <c r="F992" s="2"/>
      <c r="G992" s="2"/>
      <c r="H992" s="2"/>
    </row>
    <row r="993">
      <c r="C993" s="2"/>
      <c r="D993" s="2"/>
      <c r="E993" s="2"/>
      <c r="F993" s="2"/>
      <c r="G993" s="2"/>
      <c r="H993" s="2"/>
    </row>
    <row r="994">
      <c r="C994" s="2"/>
      <c r="D994" s="2"/>
      <c r="E994" s="2"/>
      <c r="F994" s="2"/>
      <c r="G994" s="2"/>
      <c r="H994" s="2"/>
    </row>
    <row r="995">
      <c r="C995" s="2"/>
      <c r="D995" s="2"/>
      <c r="E995" s="2"/>
      <c r="F995" s="2"/>
      <c r="G995" s="2"/>
      <c r="H995" s="2"/>
    </row>
    <row r="996">
      <c r="C996" s="2"/>
      <c r="D996" s="2"/>
      <c r="E996" s="2"/>
      <c r="F996" s="2"/>
      <c r="G996" s="2"/>
      <c r="H996" s="2"/>
    </row>
    <row r="997">
      <c r="C997" s="2"/>
      <c r="D997" s="2"/>
      <c r="E997" s="2"/>
      <c r="F997" s="2"/>
      <c r="G997" s="2"/>
      <c r="H997" s="2"/>
    </row>
    <row r="998">
      <c r="C998" s="2"/>
      <c r="D998" s="2"/>
      <c r="E998" s="2"/>
      <c r="F998" s="2"/>
      <c r="G998" s="2"/>
      <c r="H998" s="2"/>
    </row>
    <row r="999">
      <c r="C999" s="2"/>
      <c r="D999" s="2"/>
      <c r="E999" s="2"/>
      <c r="F999" s="2"/>
      <c r="G999" s="2"/>
      <c r="H999" s="2"/>
    </row>
    <row r="1000">
      <c r="C1000" s="2"/>
      <c r="D1000" s="2"/>
      <c r="E1000" s="2"/>
      <c r="F1000" s="2"/>
      <c r="G1000" s="2"/>
      <c r="H1000" s="2"/>
    </row>
  </sheetData>
  <mergeCells count="9">
    <mergeCell ref="B33:E33"/>
    <mergeCell ref="B36:E36"/>
    <mergeCell ref="B2:E2"/>
    <mergeCell ref="B25:D25"/>
    <mergeCell ref="B26:G26"/>
    <mergeCell ref="B27:G27"/>
    <mergeCell ref="B28:H28"/>
    <mergeCell ref="B31:D31"/>
    <mergeCell ref="B32:H32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1.22" defaultRowHeight="15.0"/>
  <cols>
    <col customWidth="1" min="1" max="1" width="2.0"/>
    <col customWidth="1" min="2" max="2" width="42.89"/>
    <col customWidth="1" min="3" max="3" width="2.0"/>
    <col customWidth="1" min="4" max="6" width="5.11"/>
    <col customWidth="1" min="7" max="7" width="16.33"/>
    <col customWidth="1" min="8" max="27" width="12.67"/>
    <col customWidth="1" min="28" max="40" width="10.56"/>
  </cols>
  <sheetData>
    <row r="1" ht="15.75" customHeight="1">
      <c r="B1" s="3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ht="15.75" customHeight="1">
      <c r="B2" s="13" t="s">
        <v>422</v>
      </c>
      <c r="C2" s="4"/>
      <c r="D2" s="4"/>
      <c r="E2" s="4"/>
      <c r="F2" s="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5.75" customHeight="1">
      <c r="B3" s="13" t="s">
        <v>0</v>
      </c>
      <c r="C3" s="4"/>
      <c r="D3" s="6">
        <v>2017.0</v>
      </c>
      <c r="E3" s="6">
        <v>2018.0</v>
      </c>
      <c r="F3" s="6">
        <v>2019.0</v>
      </c>
      <c r="G3" s="6">
        <v>2020.0</v>
      </c>
      <c r="H3" s="6">
        <v>2021.0</v>
      </c>
      <c r="I3" s="6">
        <v>2022.0</v>
      </c>
      <c r="J3" s="6">
        <v>2023.0</v>
      </c>
      <c r="K3" s="6">
        <v>2024.0</v>
      </c>
      <c r="L3" s="6">
        <v>2025.0</v>
      </c>
      <c r="M3" s="6">
        <v>2026.0</v>
      </c>
      <c r="N3" s="6">
        <v>2027.0</v>
      </c>
      <c r="O3" s="6">
        <v>2028.0</v>
      </c>
      <c r="P3" s="6">
        <v>2029.0</v>
      </c>
      <c r="Q3" s="6">
        <v>2030.0</v>
      </c>
      <c r="R3" s="6">
        <v>2031.0</v>
      </c>
      <c r="S3" s="6">
        <v>2032.0</v>
      </c>
      <c r="T3" s="6">
        <v>2033.0</v>
      </c>
      <c r="U3" s="6">
        <v>2034.0</v>
      </c>
      <c r="V3" s="6">
        <v>2035.0</v>
      </c>
      <c r="W3" s="6">
        <v>2036.0</v>
      </c>
      <c r="X3" s="6">
        <v>2037.0</v>
      </c>
      <c r="Y3" s="6">
        <v>2038.0</v>
      </c>
      <c r="Z3" s="6">
        <v>2039.0</v>
      </c>
      <c r="AA3" s="6">
        <v>2040.0</v>
      </c>
    </row>
    <row r="4" ht="15.75" customHeight="1">
      <c r="B4" s="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ht="15.75" customHeight="1">
      <c r="B5" s="13" t="s">
        <v>423</v>
      </c>
      <c r="C5" s="4"/>
      <c r="D5" s="4"/>
      <c r="E5" s="4"/>
      <c r="F5" s="4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15.75" customHeight="1">
      <c r="B6" s="3" t="s">
        <v>424</v>
      </c>
      <c r="G6" s="72"/>
      <c r="H6" s="72" t="str">
        <f t="shared" ref="H6:AA6" si="1">G6</f>
        <v/>
      </c>
      <c r="I6" s="72" t="str">
        <f t="shared" si="1"/>
        <v/>
      </c>
      <c r="J6" s="72" t="str">
        <f t="shared" si="1"/>
        <v/>
      </c>
      <c r="K6" s="72" t="str">
        <f t="shared" si="1"/>
        <v/>
      </c>
      <c r="L6" s="72" t="str">
        <f t="shared" si="1"/>
        <v/>
      </c>
      <c r="M6" s="72" t="str">
        <f t="shared" si="1"/>
        <v/>
      </c>
      <c r="N6" s="72" t="str">
        <f t="shared" si="1"/>
        <v/>
      </c>
      <c r="O6" s="72" t="str">
        <f t="shared" si="1"/>
        <v/>
      </c>
      <c r="P6" s="72" t="str">
        <f t="shared" si="1"/>
        <v/>
      </c>
      <c r="Q6" s="72" t="str">
        <f t="shared" si="1"/>
        <v/>
      </c>
      <c r="R6" s="72" t="str">
        <f t="shared" si="1"/>
        <v/>
      </c>
      <c r="S6" s="72" t="str">
        <f t="shared" si="1"/>
        <v/>
      </c>
      <c r="T6" s="72" t="str">
        <f t="shared" si="1"/>
        <v/>
      </c>
      <c r="U6" s="72" t="str">
        <f t="shared" si="1"/>
        <v/>
      </c>
      <c r="V6" s="72" t="str">
        <f t="shared" si="1"/>
        <v/>
      </c>
      <c r="W6" s="72" t="str">
        <f t="shared" si="1"/>
        <v/>
      </c>
      <c r="X6" s="72" t="str">
        <f t="shared" si="1"/>
        <v/>
      </c>
      <c r="Y6" s="72" t="str">
        <f t="shared" si="1"/>
        <v/>
      </c>
      <c r="Z6" s="72" t="str">
        <f t="shared" si="1"/>
        <v/>
      </c>
      <c r="AA6" s="72" t="str">
        <f t="shared" si="1"/>
        <v/>
      </c>
    </row>
    <row r="7" ht="15.75" customHeight="1">
      <c r="A7" s="73"/>
      <c r="B7" s="74" t="s">
        <v>425</v>
      </c>
      <c r="C7" s="73"/>
      <c r="D7" s="73"/>
      <c r="E7" s="73"/>
      <c r="F7" s="73"/>
      <c r="G7" s="72"/>
      <c r="H7" s="72">
        <f t="shared" ref="H7:AA7" si="2">H6*H10</f>
        <v>0</v>
      </c>
      <c r="I7" s="72">
        <f t="shared" si="2"/>
        <v>0</v>
      </c>
      <c r="J7" s="72">
        <f t="shared" si="2"/>
        <v>0</v>
      </c>
      <c r="K7" s="72">
        <f t="shared" si="2"/>
        <v>0</v>
      </c>
      <c r="L7" s="72">
        <f t="shared" si="2"/>
        <v>0</v>
      </c>
      <c r="M7" s="72">
        <f t="shared" si="2"/>
        <v>0</v>
      </c>
      <c r="N7" s="72">
        <f t="shared" si="2"/>
        <v>0</v>
      </c>
      <c r="O7" s="72">
        <f t="shared" si="2"/>
        <v>0</v>
      </c>
      <c r="P7" s="72">
        <f t="shared" si="2"/>
        <v>0</v>
      </c>
      <c r="Q7" s="72">
        <f t="shared" si="2"/>
        <v>0</v>
      </c>
      <c r="R7" s="72">
        <f t="shared" si="2"/>
        <v>0</v>
      </c>
      <c r="S7" s="72">
        <f t="shared" si="2"/>
        <v>0</v>
      </c>
      <c r="T7" s="72">
        <f t="shared" si="2"/>
        <v>0</v>
      </c>
      <c r="U7" s="72">
        <f t="shared" si="2"/>
        <v>0</v>
      </c>
      <c r="V7" s="72">
        <f t="shared" si="2"/>
        <v>0</v>
      </c>
      <c r="W7" s="72">
        <f t="shared" si="2"/>
        <v>0</v>
      </c>
      <c r="X7" s="72">
        <f t="shared" si="2"/>
        <v>0</v>
      </c>
      <c r="Y7" s="72">
        <f t="shared" si="2"/>
        <v>0</v>
      </c>
      <c r="Z7" s="72">
        <f t="shared" si="2"/>
        <v>0</v>
      </c>
      <c r="AA7" s="72">
        <f t="shared" si="2"/>
        <v>0</v>
      </c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ht="15.75" customHeight="1">
      <c r="A8" s="73"/>
      <c r="B8" s="74" t="s">
        <v>426</v>
      </c>
      <c r="C8" s="73"/>
      <c r="D8" s="73"/>
      <c r="E8" s="73"/>
      <c r="F8" s="73"/>
      <c r="G8" s="72">
        <f t="shared" ref="G8:AA8" si="3">G6-G7</f>
        <v>0</v>
      </c>
      <c r="H8" s="72">
        <f t="shared" si="3"/>
        <v>0</v>
      </c>
      <c r="I8" s="72">
        <f t="shared" si="3"/>
        <v>0</v>
      </c>
      <c r="J8" s="72">
        <f t="shared" si="3"/>
        <v>0</v>
      </c>
      <c r="K8" s="72">
        <f t="shared" si="3"/>
        <v>0</v>
      </c>
      <c r="L8" s="72">
        <f t="shared" si="3"/>
        <v>0</v>
      </c>
      <c r="M8" s="72">
        <f t="shared" si="3"/>
        <v>0</v>
      </c>
      <c r="N8" s="72">
        <f t="shared" si="3"/>
        <v>0</v>
      </c>
      <c r="O8" s="72">
        <f t="shared" si="3"/>
        <v>0</v>
      </c>
      <c r="P8" s="72">
        <f t="shared" si="3"/>
        <v>0</v>
      </c>
      <c r="Q8" s="72">
        <f t="shared" si="3"/>
        <v>0</v>
      </c>
      <c r="R8" s="72">
        <f t="shared" si="3"/>
        <v>0</v>
      </c>
      <c r="S8" s="72">
        <f t="shared" si="3"/>
        <v>0</v>
      </c>
      <c r="T8" s="72">
        <f t="shared" si="3"/>
        <v>0</v>
      </c>
      <c r="U8" s="72">
        <f t="shared" si="3"/>
        <v>0</v>
      </c>
      <c r="V8" s="72">
        <f t="shared" si="3"/>
        <v>0</v>
      </c>
      <c r="W8" s="72">
        <f t="shared" si="3"/>
        <v>0</v>
      </c>
      <c r="X8" s="72">
        <f t="shared" si="3"/>
        <v>0</v>
      </c>
      <c r="Y8" s="72">
        <f t="shared" si="3"/>
        <v>0</v>
      </c>
      <c r="Z8" s="72">
        <f t="shared" si="3"/>
        <v>0</v>
      </c>
      <c r="AA8" s="72">
        <f t="shared" si="3"/>
        <v>0</v>
      </c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ht="15.75" customHeight="1">
      <c r="B9" s="3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ht="15.75" customHeight="1">
      <c r="A10" s="17"/>
      <c r="B10" s="28" t="s">
        <v>427</v>
      </c>
      <c r="C10" s="17"/>
      <c r="D10" s="17"/>
      <c r="E10" s="17"/>
      <c r="F10" s="17"/>
      <c r="G10" s="19" t="str">
        <f>G7/G6</f>
        <v>#DIV/0!</v>
      </c>
      <c r="H10" s="271">
        <v>0.12</v>
      </c>
      <c r="I10" s="272">
        <v>0.15</v>
      </c>
      <c r="J10" s="272">
        <v>0.25</v>
      </c>
      <c r="K10" s="272">
        <v>0.4</v>
      </c>
      <c r="L10" s="272">
        <v>0.5</v>
      </c>
      <c r="M10" s="272">
        <v>0.6</v>
      </c>
      <c r="N10" s="272">
        <v>0.7</v>
      </c>
      <c r="O10" s="272">
        <v>1.0</v>
      </c>
      <c r="P10" s="272">
        <v>1.0</v>
      </c>
      <c r="Q10" s="272">
        <v>1.0</v>
      </c>
      <c r="R10" s="272">
        <v>1.0</v>
      </c>
      <c r="S10" s="272">
        <v>1.0</v>
      </c>
      <c r="T10" s="272">
        <v>1.0</v>
      </c>
      <c r="U10" s="272">
        <v>1.0</v>
      </c>
      <c r="V10" s="272">
        <v>1.0</v>
      </c>
      <c r="W10" s="272">
        <v>1.0</v>
      </c>
      <c r="X10" s="272">
        <v>1.0</v>
      </c>
      <c r="Y10" s="272">
        <v>1.0</v>
      </c>
      <c r="Z10" s="272">
        <v>1.0</v>
      </c>
      <c r="AA10" s="272">
        <v>1.0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ht="15.75" customHeight="1">
      <c r="A11" s="17"/>
      <c r="B11" s="28" t="s">
        <v>428</v>
      </c>
      <c r="C11" s="17"/>
      <c r="D11" s="17"/>
      <c r="E11" s="17"/>
      <c r="F11" s="17"/>
      <c r="G11" s="19" t="str">
        <f>G8/G6</f>
        <v>#DIV/0!</v>
      </c>
      <c r="H11" s="19">
        <f t="shared" ref="H11:AA11" si="4">1-H10</f>
        <v>0.88</v>
      </c>
      <c r="I11" s="19">
        <f t="shared" si="4"/>
        <v>0.85</v>
      </c>
      <c r="J11" s="19">
        <f t="shared" si="4"/>
        <v>0.75</v>
      </c>
      <c r="K11" s="19">
        <f t="shared" si="4"/>
        <v>0.6</v>
      </c>
      <c r="L11" s="19">
        <f t="shared" si="4"/>
        <v>0.5</v>
      </c>
      <c r="M11" s="19">
        <f t="shared" si="4"/>
        <v>0.4</v>
      </c>
      <c r="N11" s="19">
        <f t="shared" si="4"/>
        <v>0.3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0</v>
      </c>
      <c r="U11" s="19">
        <f t="shared" si="4"/>
        <v>0</v>
      </c>
      <c r="V11" s="19">
        <f t="shared" si="4"/>
        <v>0</v>
      </c>
      <c r="W11" s="19">
        <f t="shared" si="4"/>
        <v>0</v>
      </c>
      <c r="X11" s="19">
        <f t="shared" si="4"/>
        <v>0</v>
      </c>
      <c r="Y11" s="19">
        <f t="shared" si="4"/>
        <v>0</v>
      </c>
      <c r="Z11" s="19">
        <f t="shared" si="4"/>
        <v>0</v>
      </c>
      <c r="AA11" s="19">
        <f t="shared" si="4"/>
        <v>0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ht="15.75" customHeight="1">
      <c r="B12" s="74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ht="15.75" customHeight="1">
      <c r="B13" s="13" t="s">
        <v>429</v>
      </c>
      <c r="C13" s="4"/>
      <c r="D13" s="4"/>
      <c r="E13" s="4"/>
      <c r="F13" s="4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ht="15.75" customHeight="1">
      <c r="A14" s="73"/>
      <c r="B14" s="74" t="s">
        <v>430</v>
      </c>
      <c r="C14" s="73"/>
      <c r="D14" s="73"/>
      <c r="E14" s="73"/>
      <c r="F14" s="73"/>
      <c r="G14" s="72" t="str">
        <f>G6</f>
        <v/>
      </c>
      <c r="H14" s="72" t="str">
        <f t="shared" ref="H14:AA14" si="5">G14</f>
        <v/>
      </c>
      <c r="I14" s="72" t="str">
        <f t="shared" si="5"/>
        <v/>
      </c>
      <c r="J14" s="72" t="str">
        <f t="shared" si="5"/>
        <v/>
      </c>
      <c r="K14" s="72" t="str">
        <f t="shared" si="5"/>
        <v/>
      </c>
      <c r="L14" s="72" t="str">
        <f t="shared" si="5"/>
        <v/>
      </c>
      <c r="M14" s="72" t="str">
        <f t="shared" si="5"/>
        <v/>
      </c>
      <c r="N14" s="72" t="str">
        <f t="shared" si="5"/>
        <v/>
      </c>
      <c r="O14" s="72" t="str">
        <f t="shared" si="5"/>
        <v/>
      </c>
      <c r="P14" s="72" t="str">
        <f t="shared" si="5"/>
        <v/>
      </c>
      <c r="Q14" s="72" t="str">
        <f t="shared" si="5"/>
        <v/>
      </c>
      <c r="R14" s="72" t="str">
        <f t="shared" si="5"/>
        <v/>
      </c>
      <c r="S14" s="72" t="str">
        <f t="shared" si="5"/>
        <v/>
      </c>
      <c r="T14" s="72" t="str">
        <f t="shared" si="5"/>
        <v/>
      </c>
      <c r="U14" s="72" t="str">
        <f t="shared" si="5"/>
        <v/>
      </c>
      <c r="V14" s="72" t="str">
        <f t="shared" si="5"/>
        <v/>
      </c>
      <c r="W14" s="72" t="str">
        <f t="shared" si="5"/>
        <v/>
      </c>
      <c r="X14" s="72" t="str">
        <f t="shared" si="5"/>
        <v/>
      </c>
      <c r="Y14" s="72" t="str">
        <f t="shared" si="5"/>
        <v/>
      </c>
      <c r="Z14" s="72" t="str">
        <f t="shared" si="5"/>
        <v/>
      </c>
      <c r="AA14" s="72" t="str">
        <f t="shared" si="5"/>
        <v/>
      </c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</row>
    <row r="15" ht="15.75" customHeight="1">
      <c r="A15" s="73"/>
      <c r="B15" s="74" t="s">
        <v>431</v>
      </c>
      <c r="C15" s="73"/>
      <c r="D15" s="73"/>
      <c r="E15" s="73"/>
      <c r="F15" s="73"/>
      <c r="G15" s="72">
        <v>0.0</v>
      </c>
      <c r="H15" s="72">
        <f t="shared" ref="H15:AA15" si="6">G15</f>
        <v>0</v>
      </c>
      <c r="I15" s="72">
        <f t="shared" si="6"/>
        <v>0</v>
      </c>
      <c r="J15" s="72">
        <f t="shared" si="6"/>
        <v>0</v>
      </c>
      <c r="K15" s="72">
        <f t="shared" si="6"/>
        <v>0</v>
      </c>
      <c r="L15" s="72">
        <f t="shared" si="6"/>
        <v>0</v>
      </c>
      <c r="M15" s="72">
        <f t="shared" si="6"/>
        <v>0</v>
      </c>
      <c r="N15" s="72">
        <f t="shared" si="6"/>
        <v>0</v>
      </c>
      <c r="O15" s="72">
        <f t="shared" si="6"/>
        <v>0</v>
      </c>
      <c r="P15" s="72">
        <f t="shared" si="6"/>
        <v>0</v>
      </c>
      <c r="Q15" s="72">
        <f t="shared" si="6"/>
        <v>0</v>
      </c>
      <c r="R15" s="72">
        <f t="shared" si="6"/>
        <v>0</v>
      </c>
      <c r="S15" s="72">
        <f t="shared" si="6"/>
        <v>0</v>
      </c>
      <c r="T15" s="72">
        <f t="shared" si="6"/>
        <v>0</v>
      </c>
      <c r="U15" s="72">
        <f t="shared" si="6"/>
        <v>0</v>
      </c>
      <c r="V15" s="72">
        <f t="shared" si="6"/>
        <v>0</v>
      </c>
      <c r="W15" s="72">
        <f t="shared" si="6"/>
        <v>0</v>
      </c>
      <c r="X15" s="72">
        <f t="shared" si="6"/>
        <v>0</v>
      </c>
      <c r="Y15" s="72">
        <f t="shared" si="6"/>
        <v>0</v>
      </c>
      <c r="Z15" s="72">
        <f t="shared" si="6"/>
        <v>0</v>
      </c>
      <c r="AA15" s="72">
        <f t="shared" si="6"/>
        <v>0</v>
      </c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</row>
    <row r="16" ht="15.75" customHeight="1">
      <c r="A16" s="73"/>
      <c r="B16" s="74" t="s">
        <v>432</v>
      </c>
      <c r="C16" s="73"/>
      <c r="D16" s="73"/>
      <c r="E16" s="73"/>
      <c r="F16" s="73"/>
      <c r="G16" s="72">
        <f t="shared" ref="G16:AA16" si="7">G14-G15</f>
        <v>0</v>
      </c>
      <c r="H16" s="72">
        <f t="shared" si="7"/>
        <v>0</v>
      </c>
      <c r="I16" s="72">
        <f t="shared" si="7"/>
        <v>0</v>
      </c>
      <c r="J16" s="72">
        <f t="shared" si="7"/>
        <v>0</v>
      </c>
      <c r="K16" s="72">
        <f t="shared" si="7"/>
        <v>0</v>
      </c>
      <c r="L16" s="72">
        <f t="shared" si="7"/>
        <v>0</v>
      </c>
      <c r="M16" s="72">
        <f t="shared" si="7"/>
        <v>0</v>
      </c>
      <c r="N16" s="72">
        <f t="shared" si="7"/>
        <v>0</v>
      </c>
      <c r="O16" s="72">
        <f t="shared" si="7"/>
        <v>0</v>
      </c>
      <c r="P16" s="72">
        <f t="shared" si="7"/>
        <v>0</v>
      </c>
      <c r="Q16" s="72">
        <f t="shared" si="7"/>
        <v>0</v>
      </c>
      <c r="R16" s="72">
        <f t="shared" si="7"/>
        <v>0</v>
      </c>
      <c r="S16" s="72">
        <f t="shared" si="7"/>
        <v>0</v>
      </c>
      <c r="T16" s="72">
        <f t="shared" si="7"/>
        <v>0</v>
      </c>
      <c r="U16" s="72">
        <f t="shared" si="7"/>
        <v>0</v>
      </c>
      <c r="V16" s="72">
        <f t="shared" si="7"/>
        <v>0</v>
      </c>
      <c r="W16" s="72">
        <f t="shared" si="7"/>
        <v>0</v>
      </c>
      <c r="X16" s="72">
        <f t="shared" si="7"/>
        <v>0</v>
      </c>
      <c r="Y16" s="72">
        <f t="shared" si="7"/>
        <v>0</v>
      </c>
      <c r="Z16" s="72">
        <f t="shared" si="7"/>
        <v>0</v>
      </c>
      <c r="AA16" s="72">
        <f t="shared" si="7"/>
        <v>0</v>
      </c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</row>
    <row r="17" ht="15.75" customHeight="1">
      <c r="B17" s="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ht="15.75" customHeight="1">
      <c r="B18" s="13" t="s">
        <v>433</v>
      </c>
      <c r="C18" s="4"/>
      <c r="D18" s="4"/>
      <c r="E18" s="4"/>
      <c r="F18" s="4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ht="15.75" customHeight="1">
      <c r="A19" s="73"/>
      <c r="B19" s="74" t="s">
        <v>434</v>
      </c>
      <c r="C19" s="73"/>
      <c r="D19" s="73"/>
      <c r="E19" s="73"/>
      <c r="F19" s="73"/>
      <c r="G19" s="72"/>
      <c r="H19" s="72">
        <f t="shared" ref="H19:AA19" si="8">H20+H21</f>
        <v>0</v>
      </c>
      <c r="I19" s="72">
        <f t="shared" si="8"/>
        <v>0</v>
      </c>
      <c r="J19" s="72">
        <f t="shared" si="8"/>
        <v>0</v>
      </c>
      <c r="K19" s="72">
        <f t="shared" si="8"/>
        <v>0</v>
      </c>
      <c r="L19" s="72">
        <f t="shared" si="8"/>
        <v>0</v>
      </c>
      <c r="M19" s="72">
        <f t="shared" si="8"/>
        <v>0</v>
      </c>
      <c r="N19" s="72">
        <f t="shared" si="8"/>
        <v>0</v>
      </c>
      <c r="O19" s="72">
        <f t="shared" si="8"/>
        <v>0</v>
      </c>
      <c r="P19" s="72">
        <f t="shared" si="8"/>
        <v>0</v>
      </c>
      <c r="Q19" s="72">
        <f t="shared" si="8"/>
        <v>0</v>
      </c>
      <c r="R19" s="72">
        <f t="shared" si="8"/>
        <v>0</v>
      </c>
      <c r="S19" s="72">
        <f t="shared" si="8"/>
        <v>0</v>
      </c>
      <c r="T19" s="72">
        <f t="shared" si="8"/>
        <v>0</v>
      </c>
      <c r="U19" s="72">
        <f t="shared" si="8"/>
        <v>0</v>
      </c>
      <c r="V19" s="72">
        <f t="shared" si="8"/>
        <v>0</v>
      </c>
      <c r="W19" s="72">
        <f t="shared" si="8"/>
        <v>0</v>
      </c>
      <c r="X19" s="72">
        <f t="shared" si="8"/>
        <v>0</v>
      </c>
      <c r="Y19" s="72">
        <f t="shared" si="8"/>
        <v>0</v>
      </c>
      <c r="Z19" s="72">
        <f t="shared" si="8"/>
        <v>0</v>
      </c>
      <c r="AA19" s="72">
        <f t="shared" si="8"/>
        <v>0</v>
      </c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</row>
    <row r="20" ht="15.75" customHeight="1">
      <c r="A20" s="73"/>
      <c r="B20" s="74" t="s">
        <v>435</v>
      </c>
      <c r="C20" s="73"/>
      <c r="D20" s="73"/>
      <c r="E20" s="73"/>
      <c r="F20" s="73"/>
      <c r="G20" s="72"/>
      <c r="H20" s="72">
        <f t="shared" ref="H20:AA20" si="9">G20+G7-G15</f>
        <v>0</v>
      </c>
      <c r="I20" s="72">
        <f t="shared" si="9"/>
        <v>0</v>
      </c>
      <c r="J20" s="72">
        <f t="shared" si="9"/>
        <v>0</v>
      </c>
      <c r="K20" s="72">
        <f t="shared" si="9"/>
        <v>0</v>
      </c>
      <c r="L20" s="72">
        <f t="shared" si="9"/>
        <v>0</v>
      </c>
      <c r="M20" s="72">
        <f t="shared" si="9"/>
        <v>0</v>
      </c>
      <c r="N20" s="72">
        <f t="shared" si="9"/>
        <v>0</v>
      </c>
      <c r="O20" s="72">
        <f t="shared" si="9"/>
        <v>0</v>
      </c>
      <c r="P20" s="72">
        <f t="shared" si="9"/>
        <v>0</v>
      </c>
      <c r="Q20" s="72">
        <f t="shared" si="9"/>
        <v>0</v>
      </c>
      <c r="R20" s="72">
        <f t="shared" si="9"/>
        <v>0</v>
      </c>
      <c r="S20" s="72">
        <f t="shared" si="9"/>
        <v>0</v>
      </c>
      <c r="T20" s="72">
        <f t="shared" si="9"/>
        <v>0</v>
      </c>
      <c r="U20" s="72">
        <f t="shared" si="9"/>
        <v>0</v>
      </c>
      <c r="V20" s="72">
        <f t="shared" si="9"/>
        <v>0</v>
      </c>
      <c r="W20" s="72">
        <f t="shared" si="9"/>
        <v>0</v>
      </c>
      <c r="X20" s="72">
        <f t="shared" si="9"/>
        <v>0</v>
      </c>
      <c r="Y20" s="72">
        <f t="shared" si="9"/>
        <v>0</v>
      </c>
      <c r="Z20" s="72">
        <f t="shared" si="9"/>
        <v>0</v>
      </c>
      <c r="AA20" s="72">
        <f t="shared" si="9"/>
        <v>0</v>
      </c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</row>
    <row r="21" ht="15.75" customHeight="1">
      <c r="A21" s="73"/>
      <c r="B21" s="74" t="s">
        <v>436</v>
      </c>
      <c r="C21" s="73"/>
      <c r="D21" s="73"/>
      <c r="E21" s="73"/>
      <c r="F21" s="73"/>
      <c r="G21" s="72">
        <f>G19-G20</f>
        <v>0</v>
      </c>
      <c r="H21" s="72">
        <f t="shared" ref="H21:AA21" si="10">ABS(G21+G8-G16)</f>
        <v>0</v>
      </c>
      <c r="I21" s="72">
        <f t="shared" si="10"/>
        <v>0</v>
      </c>
      <c r="J21" s="72">
        <f t="shared" si="10"/>
        <v>0</v>
      </c>
      <c r="K21" s="72">
        <f t="shared" si="10"/>
        <v>0</v>
      </c>
      <c r="L21" s="72">
        <f t="shared" si="10"/>
        <v>0</v>
      </c>
      <c r="M21" s="72">
        <f t="shared" si="10"/>
        <v>0</v>
      </c>
      <c r="N21" s="72">
        <f t="shared" si="10"/>
        <v>0</v>
      </c>
      <c r="O21" s="72">
        <f t="shared" si="10"/>
        <v>0</v>
      </c>
      <c r="P21" s="72">
        <f t="shared" si="10"/>
        <v>0</v>
      </c>
      <c r="Q21" s="72">
        <f t="shared" si="10"/>
        <v>0</v>
      </c>
      <c r="R21" s="72">
        <f t="shared" si="10"/>
        <v>0</v>
      </c>
      <c r="S21" s="72">
        <f t="shared" si="10"/>
        <v>0</v>
      </c>
      <c r="T21" s="72">
        <f t="shared" si="10"/>
        <v>0</v>
      </c>
      <c r="U21" s="72">
        <f t="shared" si="10"/>
        <v>0</v>
      </c>
      <c r="V21" s="72">
        <f t="shared" si="10"/>
        <v>0</v>
      </c>
      <c r="W21" s="72">
        <f t="shared" si="10"/>
        <v>0</v>
      </c>
      <c r="X21" s="72">
        <f t="shared" si="10"/>
        <v>0</v>
      </c>
      <c r="Y21" s="72">
        <f t="shared" si="10"/>
        <v>0</v>
      </c>
      <c r="Z21" s="72">
        <f t="shared" si="10"/>
        <v>0</v>
      </c>
      <c r="AA21" s="72">
        <f t="shared" si="10"/>
        <v>0</v>
      </c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</row>
    <row r="22" ht="15.75" customHeight="1">
      <c r="B22" s="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ht="15.75" customHeight="1">
      <c r="A23" s="79"/>
      <c r="B23" s="141" t="s">
        <v>437</v>
      </c>
      <c r="C23" s="79"/>
      <c r="D23" s="79"/>
      <c r="E23" s="79"/>
      <c r="F23" s="79"/>
      <c r="G23" s="81" t="str">
        <f t="shared" ref="G23:AA23" si="11">G20/G19</f>
        <v>#DIV/0!</v>
      </c>
      <c r="H23" s="82" t="str">
        <f t="shared" si="11"/>
        <v>#DIV/0!</v>
      </c>
      <c r="I23" s="84" t="str">
        <f t="shared" si="11"/>
        <v>#DIV/0!</v>
      </c>
      <c r="J23" s="84" t="str">
        <f t="shared" si="11"/>
        <v>#DIV/0!</v>
      </c>
      <c r="K23" s="84" t="str">
        <f t="shared" si="11"/>
        <v>#DIV/0!</v>
      </c>
      <c r="L23" s="84" t="str">
        <f t="shared" si="11"/>
        <v>#DIV/0!</v>
      </c>
      <c r="M23" s="84" t="str">
        <f t="shared" si="11"/>
        <v>#DIV/0!</v>
      </c>
      <c r="N23" s="84" t="str">
        <f t="shared" si="11"/>
        <v>#DIV/0!</v>
      </c>
      <c r="O23" s="84" t="str">
        <f t="shared" si="11"/>
        <v>#DIV/0!</v>
      </c>
      <c r="P23" s="84" t="str">
        <f t="shared" si="11"/>
        <v>#DIV/0!</v>
      </c>
      <c r="Q23" s="84" t="str">
        <f t="shared" si="11"/>
        <v>#DIV/0!</v>
      </c>
      <c r="R23" s="84" t="str">
        <f t="shared" si="11"/>
        <v>#DIV/0!</v>
      </c>
      <c r="S23" s="84" t="str">
        <f t="shared" si="11"/>
        <v>#DIV/0!</v>
      </c>
      <c r="T23" s="84" t="str">
        <f t="shared" si="11"/>
        <v>#DIV/0!</v>
      </c>
      <c r="U23" s="84" t="str">
        <f t="shared" si="11"/>
        <v>#DIV/0!</v>
      </c>
      <c r="V23" s="84" t="str">
        <f t="shared" si="11"/>
        <v>#DIV/0!</v>
      </c>
      <c r="W23" s="84" t="str">
        <f t="shared" si="11"/>
        <v>#DIV/0!</v>
      </c>
      <c r="X23" s="84" t="str">
        <f t="shared" si="11"/>
        <v>#DIV/0!</v>
      </c>
      <c r="Y23" s="84" t="str">
        <f t="shared" si="11"/>
        <v>#DIV/0!</v>
      </c>
      <c r="Z23" s="84" t="str">
        <f t="shared" si="11"/>
        <v>#DIV/0!</v>
      </c>
      <c r="AA23" s="86" t="str">
        <f t="shared" si="11"/>
        <v>#DIV/0!</v>
      </c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</row>
    <row r="24" ht="15.75" customHeight="1">
      <c r="B24" s="3" t="s">
        <v>443</v>
      </c>
      <c r="G24" s="81" t="str">
        <f t="shared" ref="G24:AA24" si="12">G21/G19</f>
        <v>#DIV/0!</v>
      </c>
      <c r="H24" s="19" t="str">
        <f t="shared" si="12"/>
        <v>#DIV/0!</v>
      </c>
      <c r="I24" s="19" t="str">
        <f t="shared" si="12"/>
        <v>#DIV/0!</v>
      </c>
      <c r="J24" s="19" t="str">
        <f t="shared" si="12"/>
        <v>#DIV/0!</v>
      </c>
      <c r="K24" s="19" t="str">
        <f t="shared" si="12"/>
        <v>#DIV/0!</v>
      </c>
      <c r="L24" s="19" t="str">
        <f t="shared" si="12"/>
        <v>#DIV/0!</v>
      </c>
      <c r="M24" s="19" t="str">
        <f t="shared" si="12"/>
        <v>#DIV/0!</v>
      </c>
      <c r="N24" s="19" t="str">
        <f t="shared" si="12"/>
        <v>#DIV/0!</v>
      </c>
      <c r="O24" s="19" t="str">
        <f t="shared" si="12"/>
        <v>#DIV/0!</v>
      </c>
      <c r="P24" s="19" t="str">
        <f t="shared" si="12"/>
        <v>#DIV/0!</v>
      </c>
      <c r="Q24" s="19" t="str">
        <f t="shared" si="12"/>
        <v>#DIV/0!</v>
      </c>
      <c r="R24" s="19" t="str">
        <f t="shared" si="12"/>
        <v>#DIV/0!</v>
      </c>
      <c r="S24" s="19" t="str">
        <f t="shared" si="12"/>
        <v>#DIV/0!</v>
      </c>
      <c r="T24" s="19" t="str">
        <f t="shared" si="12"/>
        <v>#DIV/0!</v>
      </c>
      <c r="U24" s="19" t="str">
        <f t="shared" si="12"/>
        <v>#DIV/0!</v>
      </c>
      <c r="V24" s="19" t="str">
        <f t="shared" si="12"/>
        <v>#DIV/0!</v>
      </c>
      <c r="W24" s="19" t="str">
        <f t="shared" si="12"/>
        <v>#DIV/0!</v>
      </c>
      <c r="X24" s="19" t="str">
        <f t="shared" si="12"/>
        <v>#DIV/0!</v>
      </c>
      <c r="Y24" s="19" t="str">
        <f t="shared" si="12"/>
        <v>#DIV/0!</v>
      </c>
      <c r="Z24" s="19" t="str">
        <f t="shared" si="12"/>
        <v>#DIV/0!</v>
      </c>
      <c r="AA24" s="19" t="str">
        <f t="shared" si="12"/>
        <v>#DIV/0!</v>
      </c>
    </row>
    <row r="25" ht="15.75" customHeight="1">
      <c r="B25" s="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ht="15.75" customHeight="1">
      <c r="B26" s="13" t="s">
        <v>444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ht="15.75" customHeight="1">
      <c r="B27" s="3" t="s">
        <v>245</v>
      </c>
      <c r="G27" s="19">
        <f>'Greening of Grid'!G7</f>
        <v>0.54</v>
      </c>
      <c r="H27" s="19">
        <f>'Greening of Grid'!H7</f>
        <v>0.648</v>
      </c>
      <c r="I27" s="19">
        <f>'Greening of Grid'!I7</f>
        <v>0.671</v>
      </c>
      <c r="J27" s="19">
        <f>'Greening of Grid'!J7</f>
        <v>0.694</v>
      </c>
      <c r="K27" s="19">
        <f>'Greening of Grid'!K7</f>
        <v>0.717</v>
      </c>
      <c r="L27" s="19">
        <f>'Greening of Grid'!L7</f>
        <v>0.74</v>
      </c>
      <c r="M27" s="19">
        <f>'Greening of Grid'!M7</f>
        <v>0.765</v>
      </c>
      <c r="N27" s="19">
        <f>'Greening of Grid'!N7</f>
        <v>0.795</v>
      </c>
      <c r="O27" s="19">
        <f>'Greening of Grid'!O7</f>
        <v>0.815</v>
      </c>
      <c r="P27" s="19">
        <f>'Greening of Grid'!P7</f>
        <v>0.835</v>
      </c>
      <c r="Q27" s="19">
        <f>'Greening of Grid'!Q7</f>
        <v>0.84</v>
      </c>
      <c r="R27" s="19">
        <f>'Greening of Grid'!R7</f>
        <v>0.84</v>
      </c>
      <c r="S27" s="19">
        <f>'Greening of Grid'!S7</f>
        <v>0.84</v>
      </c>
      <c r="T27" s="19">
        <f>'Greening of Grid'!T7</f>
        <v>0.84</v>
      </c>
      <c r="U27" s="19">
        <f>'Greening of Grid'!U7</f>
        <v>0.84</v>
      </c>
      <c r="V27" s="19">
        <f>'Greening of Grid'!V7</f>
        <v>0.84</v>
      </c>
      <c r="W27" s="19">
        <f>'Greening of Grid'!W7</f>
        <v>0.84</v>
      </c>
      <c r="X27" s="19">
        <f>'Greening of Grid'!X7</f>
        <v>0.84</v>
      </c>
      <c r="Y27" s="19">
        <f>'Greening of Grid'!Y7</f>
        <v>0.84</v>
      </c>
      <c r="Z27" s="19">
        <f>'Greening of Grid'!Z7</f>
        <v>0.84</v>
      </c>
      <c r="AA27" s="19">
        <f>'Greening of Grid'!AA7</f>
        <v>0.84</v>
      </c>
    </row>
    <row r="28" ht="15.75" customHeight="1">
      <c r="B28" s="3" t="s">
        <v>445</v>
      </c>
      <c r="G28" s="8">
        <f t="shared" ref="G28:AA28" si="13">G45*(1-G27)</f>
        <v>0.16192</v>
      </c>
      <c r="H28" s="8">
        <f t="shared" si="13"/>
        <v>0.123904</v>
      </c>
      <c r="I28" s="8">
        <f t="shared" si="13"/>
        <v>0.115808</v>
      </c>
      <c r="J28" s="8">
        <f t="shared" si="13"/>
        <v>0.107712</v>
      </c>
      <c r="K28" s="8">
        <f t="shared" si="13"/>
        <v>0.099616</v>
      </c>
      <c r="L28" s="8">
        <f t="shared" si="13"/>
        <v>0.09152</v>
      </c>
      <c r="M28" s="8">
        <f t="shared" si="13"/>
        <v>0.08272</v>
      </c>
      <c r="N28" s="8">
        <f t="shared" si="13"/>
        <v>0.07216</v>
      </c>
      <c r="O28" s="8">
        <f t="shared" si="13"/>
        <v>0.06512</v>
      </c>
      <c r="P28" s="8">
        <f t="shared" si="13"/>
        <v>0.05808</v>
      </c>
      <c r="Q28" s="8">
        <f t="shared" si="13"/>
        <v>0.05632</v>
      </c>
      <c r="R28" s="8">
        <f t="shared" si="13"/>
        <v>0.05632</v>
      </c>
      <c r="S28" s="8">
        <f t="shared" si="13"/>
        <v>0.05632</v>
      </c>
      <c r="T28" s="8">
        <f t="shared" si="13"/>
        <v>0.05632</v>
      </c>
      <c r="U28" s="8">
        <f t="shared" si="13"/>
        <v>0.05632</v>
      </c>
      <c r="V28" s="8">
        <f t="shared" si="13"/>
        <v>0.05632</v>
      </c>
      <c r="W28" s="8">
        <f t="shared" si="13"/>
        <v>0.05632</v>
      </c>
      <c r="X28" s="8">
        <f t="shared" si="13"/>
        <v>0.05632</v>
      </c>
      <c r="Y28" s="8">
        <f t="shared" si="13"/>
        <v>0.05632</v>
      </c>
      <c r="Z28" s="8">
        <f t="shared" si="13"/>
        <v>0.05632</v>
      </c>
      <c r="AA28" s="8">
        <f t="shared" si="13"/>
        <v>0.05632</v>
      </c>
    </row>
    <row r="29" ht="15.75" customHeight="1">
      <c r="B29" s="3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ht="15.75" customHeight="1">
      <c r="B30" s="13" t="s">
        <v>119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ht="15.75" customHeight="1">
      <c r="A31" s="73"/>
      <c r="B31" s="74" t="s">
        <v>446</v>
      </c>
      <c r="C31" s="73"/>
      <c r="D31" s="73"/>
      <c r="E31" s="73"/>
      <c r="F31" s="73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</row>
    <row r="32" ht="15.75" customHeight="1">
      <c r="B32" s="3" t="s">
        <v>45</v>
      </c>
      <c r="G32" s="81">
        <v>0.0</v>
      </c>
      <c r="H32" s="275">
        <v>0.02</v>
      </c>
      <c r="I32" s="276">
        <v>0.05</v>
      </c>
      <c r="J32" s="276">
        <v>0.1</v>
      </c>
      <c r="K32" s="276">
        <v>0.15</v>
      </c>
      <c r="L32" s="276">
        <v>0.25</v>
      </c>
      <c r="M32" s="276">
        <v>0.25</v>
      </c>
      <c r="N32" s="276">
        <v>0.3</v>
      </c>
      <c r="O32" s="276">
        <v>0.35</v>
      </c>
      <c r="P32" s="276">
        <v>0.4</v>
      </c>
      <c r="Q32" s="276">
        <v>0.5</v>
      </c>
      <c r="R32" s="276">
        <v>0.5</v>
      </c>
      <c r="S32" s="276">
        <v>0.5</v>
      </c>
      <c r="T32" s="276">
        <v>0.5</v>
      </c>
      <c r="U32" s="276">
        <v>0.5</v>
      </c>
      <c r="V32" s="276">
        <v>0.5</v>
      </c>
      <c r="W32" s="276">
        <v>0.5</v>
      </c>
      <c r="X32" s="276">
        <v>0.5</v>
      </c>
      <c r="Y32" s="276">
        <v>0.5</v>
      </c>
      <c r="Z32" s="276">
        <v>0.5</v>
      </c>
      <c r="AA32" s="277">
        <v>0.5</v>
      </c>
    </row>
    <row r="33" ht="15.75" customHeight="1">
      <c r="A33" s="73"/>
      <c r="B33" s="74" t="s">
        <v>447</v>
      </c>
      <c r="C33" s="73"/>
      <c r="D33" s="73"/>
      <c r="E33" s="73"/>
      <c r="F33" s="73"/>
      <c r="G33" s="72">
        <f t="shared" ref="G33:AA33" si="14">G31-G31*G32</f>
        <v>0</v>
      </c>
      <c r="H33" s="72">
        <f t="shared" si="14"/>
        <v>0</v>
      </c>
      <c r="I33" s="72">
        <f t="shared" si="14"/>
        <v>0</v>
      </c>
      <c r="J33" s="72">
        <f t="shared" si="14"/>
        <v>0</v>
      </c>
      <c r="K33" s="72">
        <f t="shared" si="14"/>
        <v>0</v>
      </c>
      <c r="L33" s="72">
        <f t="shared" si="14"/>
        <v>0</v>
      </c>
      <c r="M33" s="72">
        <f t="shared" si="14"/>
        <v>0</v>
      </c>
      <c r="N33" s="72">
        <f t="shared" si="14"/>
        <v>0</v>
      </c>
      <c r="O33" s="72">
        <f t="shared" si="14"/>
        <v>0</v>
      </c>
      <c r="P33" s="72">
        <f t="shared" si="14"/>
        <v>0</v>
      </c>
      <c r="Q33" s="72">
        <f t="shared" si="14"/>
        <v>0</v>
      </c>
      <c r="R33" s="72">
        <f t="shared" si="14"/>
        <v>0</v>
      </c>
      <c r="S33" s="72">
        <f t="shared" si="14"/>
        <v>0</v>
      </c>
      <c r="T33" s="72">
        <f t="shared" si="14"/>
        <v>0</v>
      </c>
      <c r="U33" s="72">
        <f t="shared" si="14"/>
        <v>0</v>
      </c>
      <c r="V33" s="72">
        <f t="shared" si="14"/>
        <v>0</v>
      </c>
      <c r="W33" s="72">
        <f t="shared" si="14"/>
        <v>0</v>
      </c>
      <c r="X33" s="72">
        <f t="shared" si="14"/>
        <v>0</v>
      </c>
      <c r="Y33" s="72">
        <f t="shared" si="14"/>
        <v>0</v>
      </c>
      <c r="Z33" s="72">
        <f t="shared" si="14"/>
        <v>0</v>
      </c>
      <c r="AA33" s="72">
        <f t="shared" si="14"/>
        <v>0</v>
      </c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</row>
    <row r="34" ht="15.75" customHeight="1">
      <c r="B34" s="3"/>
      <c r="G34" s="81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</row>
    <row r="35" ht="15.75" customHeight="1">
      <c r="B35" s="13" t="s">
        <v>448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ht="15.75" customHeight="1">
      <c r="B36" s="74" t="str">
        <f>B20</f>
        <v># of EV fleet vehicles by MoCo gov</v>
      </c>
      <c r="G36" s="72" t="str">
        <f t="shared" ref="G36:AA36" si="15">G20</f>
        <v/>
      </c>
      <c r="H36" s="72">
        <f t="shared" si="15"/>
        <v>0</v>
      </c>
      <c r="I36" s="72">
        <f t="shared" si="15"/>
        <v>0</v>
      </c>
      <c r="J36" s="72">
        <f t="shared" si="15"/>
        <v>0</v>
      </c>
      <c r="K36" s="72">
        <f t="shared" si="15"/>
        <v>0</v>
      </c>
      <c r="L36" s="72">
        <f t="shared" si="15"/>
        <v>0</v>
      </c>
      <c r="M36" s="72">
        <f t="shared" si="15"/>
        <v>0</v>
      </c>
      <c r="N36" s="72">
        <f t="shared" si="15"/>
        <v>0</v>
      </c>
      <c r="O36" s="72">
        <f t="shared" si="15"/>
        <v>0</v>
      </c>
      <c r="P36" s="72">
        <f t="shared" si="15"/>
        <v>0</v>
      </c>
      <c r="Q36" s="72">
        <f t="shared" si="15"/>
        <v>0</v>
      </c>
      <c r="R36" s="72">
        <f t="shared" si="15"/>
        <v>0</v>
      </c>
      <c r="S36" s="72">
        <f t="shared" si="15"/>
        <v>0</v>
      </c>
      <c r="T36" s="72">
        <f t="shared" si="15"/>
        <v>0</v>
      </c>
      <c r="U36" s="72">
        <f t="shared" si="15"/>
        <v>0</v>
      </c>
      <c r="V36" s="72">
        <f t="shared" si="15"/>
        <v>0</v>
      </c>
      <c r="W36" s="72">
        <f t="shared" si="15"/>
        <v>0</v>
      </c>
      <c r="X36" s="72">
        <f t="shared" si="15"/>
        <v>0</v>
      </c>
      <c r="Y36" s="72">
        <f t="shared" si="15"/>
        <v>0</v>
      </c>
      <c r="Z36" s="72">
        <f t="shared" si="15"/>
        <v>0</v>
      </c>
      <c r="AA36" s="72">
        <f t="shared" si="15"/>
        <v>0</v>
      </c>
    </row>
    <row r="37" ht="15.75" customHeight="1">
      <c r="B37" s="3" t="s">
        <v>449</v>
      </c>
      <c r="G37" s="129">
        <f t="shared" ref="G37:AA37" si="16">G28</f>
        <v>0.16192</v>
      </c>
      <c r="H37" s="129">
        <f t="shared" si="16"/>
        <v>0.123904</v>
      </c>
      <c r="I37" s="129">
        <f t="shared" si="16"/>
        <v>0.115808</v>
      </c>
      <c r="J37" s="129">
        <f t="shared" si="16"/>
        <v>0.107712</v>
      </c>
      <c r="K37" s="129">
        <f t="shared" si="16"/>
        <v>0.099616</v>
      </c>
      <c r="L37" s="129">
        <f t="shared" si="16"/>
        <v>0.09152</v>
      </c>
      <c r="M37" s="129">
        <f t="shared" si="16"/>
        <v>0.08272</v>
      </c>
      <c r="N37" s="129">
        <f t="shared" si="16"/>
        <v>0.07216</v>
      </c>
      <c r="O37" s="129">
        <f t="shared" si="16"/>
        <v>0.06512</v>
      </c>
      <c r="P37" s="129">
        <f t="shared" si="16"/>
        <v>0.05808</v>
      </c>
      <c r="Q37" s="129">
        <f t="shared" si="16"/>
        <v>0.05632</v>
      </c>
      <c r="R37" s="129">
        <f t="shared" si="16"/>
        <v>0.05632</v>
      </c>
      <c r="S37" s="129">
        <f t="shared" si="16"/>
        <v>0.05632</v>
      </c>
      <c r="T37" s="129">
        <f t="shared" si="16"/>
        <v>0.05632</v>
      </c>
      <c r="U37" s="129">
        <f t="shared" si="16"/>
        <v>0.05632</v>
      </c>
      <c r="V37" s="129">
        <f t="shared" si="16"/>
        <v>0.05632</v>
      </c>
      <c r="W37" s="129">
        <f t="shared" si="16"/>
        <v>0.05632</v>
      </c>
      <c r="X37" s="129">
        <f t="shared" si="16"/>
        <v>0.05632</v>
      </c>
      <c r="Y37" s="129">
        <f t="shared" si="16"/>
        <v>0.05632</v>
      </c>
      <c r="Z37" s="129">
        <f t="shared" si="16"/>
        <v>0.05632</v>
      </c>
      <c r="AA37" s="129">
        <f t="shared" si="16"/>
        <v>0.05632</v>
      </c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</row>
    <row r="38" ht="15.75" customHeight="1">
      <c r="A38" s="73"/>
      <c r="B38" s="74" t="s">
        <v>447</v>
      </c>
      <c r="C38" s="73"/>
      <c r="D38" s="73"/>
      <c r="E38" s="73"/>
      <c r="F38" s="73"/>
      <c r="G38" s="72">
        <f t="shared" ref="G38:AA38" si="17">G33</f>
        <v>0</v>
      </c>
      <c r="H38" s="72">
        <f t="shared" si="17"/>
        <v>0</v>
      </c>
      <c r="I38" s="72">
        <f t="shared" si="17"/>
        <v>0</v>
      </c>
      <c r="J38" s="72">
        <f t="shared" si="17"/>
        <v>0</v>
      </c>
      <c r="K38" s="72">
        <f t="shared" si="17"/>
        <v>0</v>
      </c>
      <c r="L38" s="72">
        <f t="shared" si="17"/>
        <v>0</v>
      </c>
      <c r="M38" s="72">
        <f t="shared" si="17"/>
        <v>0</v>
      </c>
      <c r="N38" s="72">
        <f t="shared" si="17"/>
        <v>0</v>
      </c>
      <c r="O38" s="72">
        <f t="shared" si="17"/>
        <v>0</v>
      </c>
      <c r="P38" s="72">
        <f t="shared" si="17"/>
        <v>0</v>
      </c>
      <c r="Q38" s="72">
        <f t="shared" si="17"/>
        <v>0</v>
      </c>
      <c r="R38" s="72">
        <f t="shared" si="17"/>
        <v>0</v>
      </c>
      <c r="S38" s="72">
        <f t="shared" si="17"/>
        <v>0</v>
      </c>
      <c r="T38" s="72">
        <f t="shared" si="17"/>
        <v>0</v>
      </c>
      <c r="U38" s="72">
        <f t="shared" si="17"/>
        <v>0</v>
      </c>
      <c r="V38" s="72">
        <f t="shared" si="17"/>
        <v>0</v>
      </c>
      <c r="W38" s="72">
        <f t="shared" si="17"/>
        <v>0</v>
      </c>
      <c r="X38" s="72">
        <f t="shared" si="17"/>
        <v>0</v>
      </c>
      <c r="Y38" s="72">
        <f t="shared" si="17"/>
        <v>0</v>
      </c>
      <c r="Z38" s="72">
        <f t="shared" si="17"/>
        <v>0</v>
      </c>
      <c r="AA38" s="72">
        <f t="shared" si="17"/>
        <v>0</v>
      </c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ht="15.75" customHeight="1">
      <c r="A39" s="73"/>
      <c r="B39" s="74" t="s">
        <v>450</v>
      </c>
      <c r="C39" s="73"/>
      <c r="D39" s="73"/>
      <c r="E39" s="73"/>
      <c r="F39" s="73"/>
      <c r="G39" s="72" t="str">
        <f t="shared" ref="G39:AA39" si="18">G38*G23</f>
        <v>#DIV/0!</v>
      </c>
      <c r="H39" s="72" t="str">
        <f t="shared" si="18"/>
        <v>#DIV/0!</v>
      </c>
      <c r="I39" s="72" t="str">
        <f t="shared" si="18"/>
        <v>#DIV/0!</v>
      </c>
      <c r="J39" s="72" t="str">
        <f t="shared" si="18"/>
        <v>#DIV/0!</v>
      </c>
      <c r="K39" s="72" t="str">
        <f t="shared" si="18"/>
        <v>#DIV/0!</v>
      </c>
      <c r="L39" s="72" t="str">
        <f t="shared" si="18"/>
        <v>#DIV/0!</v>
      </c>
      <c r="M39" s="72" t="str">
        <f t="shared" si="18"/>
        <v>#DIV/0!</v>
      </c>
      <c r="N39" s="72" t="str">
        <f t="shared" si="18"/>
        <v>#DIV/0!</v>
      </c>
      <c r="O39" s="72" t="str">
        <f t="shared" si="18"/>
        <v>#DIV/0!</v>
      </c>
      <c r="P39" s="72" t="str">
        <f t="shared" si="18"/>
        <v>#DIV/0!</v>
      </c>
      <c r="Q39" s="72" t="str">
        <f t="shared" si="18"/>
        <v>#DIV/0!</v>
      </c>
      <c r="R39" s="72" t="str">
        <f t="shared" si="18"/>
        <v>#DIV/0!</v>
      </c>
      <c r="S39" s="72" t="str">
        <f t="shared" si="18"/>
        <v>#DIV/0!</v>
      </c>
      <c r="T39" s="72" t="str">
        <f t="shared" si="18"/>
        <v>#DIV/0!</v>
      </c>
      <c r="U39" s="72" t="str">
        <f t="shared" si="18"/>
        <v>#DIV/0!</v>
      </c>
      <c r="V39" s="72" t="str">
        <f t="shared" si="18"/>
        <v>#DIV/0!</v>
      </c>
      <c r="W39" s="72" t="str">
        <f t="shared" si="18"/>
        <v>#DIV/0!</v>
      </c>
      <c r="X39" s="72" t="str">
        <f t="shared" si="18"/>
        <v>#DIV/0!</v>
      </c>
      <c r="Y39" s="72" t="str">
        <f t="shared" si="18"/>
        <v>#DIV/0!</v>
      </c>
      <c r="Z39" s="72" t="str">
        <f t="shared" si="18"/>
        <v>#DIV/0!</v>
      </c>
      <c r="AA39" s="72" t="str">
        <f t="shared" si="18"/>
        <v>#DIV/0!</v>
      </c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ht="15.75" customHeight="1">
      <c r="B40" s="3" t="s">
        <v>451</v>
      </c>
      <c r="G40" s="72" t="str">
        <f t="shared" ref="G40:AA40" si="19">G37*G39</f>
        <v>#DIV/0!</v>
      </c>
      <c r="H40" s="72" t="str">
        <f t="shared" si="19"/>
        <v>#DIV/0!</v>
      </c>
      <c r="I40" s="72" t="str">
        <f t="shared" si="19"/>
        <v>#DIV/0!</v>
      </c>
      <c r="J40" s="72" t="str">
        <f t="shared" si="19"/>
        <v>#DIV/0!</v>
      </c>
      <c r="K40" s="72" t="str">
        <f t="shared" si="19"/>
        <v>#DIV/0!</v>
      </c>
      <c r="L40" s="72" t="str">
        <f t="shared" si="19"/>
        <v>#DIV/0!</v>
      </c>
      <c r="M40" s="72" t="str">
        <f t="shared" si="19"/>
        <v>#DIV/0!</v>
      </c>
      <c r="N40" s="72" t="str">
        <f t="shared" si="19"/>
        <v>#DIV/0!</v>
      </c>
      <c r="O40" s="72" t="str">
        <f t="shared" si="19"/>
        <v>#DIV/0!</v>
      </c>
      <c r="P40" s="72" t="str">
        <f t="shared" si="19"/>
        <v>#DIV/0!</v>
      </c>
      <c r="Q40" s="72" t="str">
        <f t="shared" si="19"/>
        <v>#DIV/0!</v>
      </c>
      <c r="R40" s="72" t="str">
        <f t="shared" si="19"/>
        <v>#DIV/0!</v>
      </c>
      <c r="S40" s="72" t="str">
        <f t="shared" si="19"/>
        <v>#DIV/0!</v>
      </c>
      <c r="T40" s="72" t="str">
        <f t="shared" si="19"/>
        <v>#DIV/0!</v>
      </c>
      <c r="U40" s="72" t="str">
        <f t="shared" si="19"/>
        <v>#DIV/0!</v>
      </c>
      <c r="V40" s="72" t="str">
        <f t="shared" si="19"/>
        <v>#DIV/0!</v>
      </c>
      <c r="W40" s="72" t="str">
        <f t="shared" si="19"/>
        <v>#DIV/0!</v>
      </c>
      <c r="X40" s="72" t="str">
        <f t="shared" si="19"/>
        <v>#DIV/0!</v>
      </c>
      <c r="Y40" s="72" t="str">
        <f t="shared" si="19"/>
        <v>#DIV/0!</v>
      </c>
      <c r="Z40" s="72" t="str">
        <f t="shared" si="19"/>
        <v>#DIV/0!</v>
      </c>
      <c r="AA40" s="72" t="str">
        <f t="shared" si="19"/>
        <v>#DIV/0!</v>
      </c>
    </row>
    <row r="41" ht="15.75" customHeight="1">
      <c r="B41" s="3" t="s">
        <v>452</v>
      </c>
      <c r="G41" s="72" t="str">
        <f t="shared" ref="G41:AA41" si="20">G40/1000</f>
        <v>#DIV/0!</v>
      </c>
      <c r="H41" s="72" t="str">
        <f t="shared" si="20"/>
        <v>#DIV/0!</v>
      </c>
      <c r="I41" s="72" t="str">
        <f t="shared" si="20"/>
        <v>#DIV/0!</v>
      </c>
      <c r="J41" s="72" t="str">
        <f t="shared" si="20"/>
        <v>#DIV/0!</v>
      </c>
      <c r="K41" s="72" t="str">
        <f t="shared" si="20"/>
        <v>#DIV/0!</v>
      </c>
      <c r="L41" s="72" t="str">
        <f t="shared" si="20"/>
        <v>#DIV/0!</v>
      </c>
      <c r="M41" s="72" t="str">
        <f t="shared" si="20"/>
        <v>#DIV/0!</v>
      </c>
      <c r="N41" s="72" t="str">
        <f t="shared" si="20"/>
        <v>#DIV/0!</v>
      </c>
      <c r="O41" s="72" t="str">
        <f t="shared" si="20"/>
        <v>#DIV/0!</v>
      </c>
      <c r="P41" s="72" t="str">
        <f t="shared" si="20"/>
        <v>#DIV/0!</v>
      </c>
      <c r="Q41" s="72" t="str">
        <f t="shared" si="20"/>
        <v>#DIV/0!</v>
      </c>
      <c r="R41" s="72" t="str">
        <f t="shared" si="20"/>
        <v>#DIV/0!</v>
      </c>
      <c r="S41" s="72" t="str">
        <f t="shared" si="20"/>
        <v>#DIV/0!</v>
      </c>
      <c r="T41" s="72" t="str">
        <f t="shared" si="20"/>
        <v>#DIV/0!</v>
      </c>
      <c r="U41" s="72" t="str">
        <f t="shared" si="20"/>
        <v>#DIV/0!</v>
      </c>
      <c r="V41" s="72" t="str">
        <f t="shared" si="20"/>
        <v>#DIV/0!</v>
      </c>
      <c r="W41" s="72" t="str">
        <f t="shared" si="20"/>
        <v>#DIV/0!</v>
      </c>
      <c r="X41" s="72" t="str">
        <f t="shared" si="20"/>
        <v>#DIV/0!</v>
      </c>
      <c r="Y41" s="72" t="str">
        <f t="shared" si="20"/>
        <v>#DIV/0!</v>
      </c>
      <c r="Z41" s="72" t="str">
        <f t="shared" si="20"/>
        <v>#DIV/0!</v>
      </c>
      <c r="AA41" s="72" t="str">
        <f t="shared" si="20"/>
        <v>#DIV/0!</v>
      </c>
    </row>
    <row r="42" ht="15.75" customHeight="1">
      <c r="B42" s="3" t="s">
        <v>453</v>
      </c>
      <c r="G42" s="125" t="str">
        <f t="shared" ref="G42:AA42" si="21">G41/1000000</f>
        <v>#DIV/0!</v>
      </c>
      <c r="H42" s="125" t="str">
        <f t="shared" si="21"/>
        <v>#DIV/0!</v>
      </c>
      <c r="I42" s="125" t="str">
        <f t="shared" si="21"/>
        <v>#DIV/0!</v>
      </c>
      <c r="J42" s="125" t="str">
        <f t="shared" si="21"/>
        <v>#DIV/0!</v>
      </c>
      <c r="K42" s="125" t="str">
        <f t="shared" si="21"/>
        <v>#DIV/0!</v>
      </c>
      <c r="L42" s="125" t="str">
        <f t="shared" si="21"/>
        <v>#DIV/0!</v>
      </c>
      <c r="M42" s="125" t="str">
        <f t="shared" si="21"/>
        <v>#DIV/0!</v>
      </c>
      <c r="N42" s="125" t="str">
        <f t="shared" si="21"/>
        <v>#DIV/0!</v>
      </c>
      <c r="O42" s="125" t="str">
        <f t="shared" si="21"/>
        <v>#DIV/0!</v>
      </c>
      <c r="P42" s="125" t="str">
        <f t="shared" si="21"/>
        <v>#DIV/0!</v>
      </c>
      <c r="Q42" s="125" t="str">
        <f t="shared" si="21"/>
        <v>#DIV/0!</v>
      </c>
      <c r="R42" s="125" t="str">
        <f t="shared" si="21"/>
        <v>#DIV/0!</v>
      </c>
      <c r="S42" s="125" t="str">
        <f t="shared" si="21"/>
        <v>#DIV/0!</v>
      </c>
      <c r="T42" s="125" t="str">
        <f t="shared" si="21"/>
        <v>#DIV/0!</v>
      </c>
      <c r="U42" s="125" t="str">
        <f t="shared" si="21"/>
        <v>#DIV/0!</v>
      </c>
      <c r="V42" s="125" t="str">
        <f t="shared" si="21"/>
        <v>#DIV/0!</v>
      </c>
      <c r="W42" s="125" t="str">
        <f t="shared" si="21"/>
        <v>#DIV/0!</v>
      </c>
      <c r="X42" s="125" t="str">
        <f t="shared" si="21"/>
        <v>#DIV/0!</v>
      </c>
      <c r="Y42" s="125" t="str">
        <f t="shared" si="21"/>
        <v>#DIV/0!</v>
      </c>
      <c r="Z42" s="125" t="str">
        <f t="shared" si="21"/>
        <v>#DIV/0!</v>
      </c>
      <c r="AA42" s="125" t="str">
        <f t="shared" si="21"/>
        <v>#DIV/0!</v>
      </c>
    </row>
    <row r="43" ht="15.75" customHeight="1">
      <c r="B43" s="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ht="15.75" customHeight="1">
      <c r="A44" s="73"/>
      <c r="B44" s="74" t="str">
        <f>B21</f>
        <v># of ICE fleet vehicles by MoCo gov</v>
      </c>
      <c r="C44" s="73"/>
      <c r="D44" s="73"/>
      <c r="E44" s="73"/>
      <c r="F44" s="73"/>
      <c r="G44" s="72">
        <f t="shared" ref="G44:AA44" si="22">G21</f>
        <v>0</v>
      </c>
      <c r="H44" s="72">
        <f t="shared" si="22"/>
        <v>0</v>
      </c>
      <c r="I44" s="72">
        <f t="shared" si="22"/>
        <v>0</v>
      </c>
      <c r="J44" s="72">
        <f t="shared" si="22"/>
        <v>0</v>
      </c>
      <c r="K44" s="72">
        <f t="shared" si="22"/>
        <v>0</v>
      </c>
      <c r="L44" s="72">
        <f t="shared" si="22"/>
        <v>0</v>
      </c>
      <c r="M44" s="72">
        <f t="shared" si="22"/>
        <v>0</v>
      </c>
      <c r="N44" s="72">
        <f t="shared" si="22"/>
        <v>0</v>
      </c>
      <c r="O44" s="72">
        <f t="shared" si="22"/>
        <v>0</v>
      </c>
      <c r="P44" s="72">
        <f t="shared" si="22"/>
        <v>0</v>
      </c>
      <c r="Q44" s="72">
        <f t="shared" si="22"/>
        <v>0</v>
      </c>
      <c r="R44" s="72">
        <f t="shared" si="22"/>
        <v>0</v>
      </c>
      <c r="S44" s="72">
        <f t="shared" si="22"/>
        <v>0</v>
      </c>
      <c r="T44" s="72">
        <f t="shared" si="22"/>
        <v>0</v>
      </c>
      <c r="U44" s="72">
        <f t="shared" si="22"/>
        <v>0</v>
      </c>
      <c r="V44" s="72">
        <f t="shared" si="22"/>
        <v>0</v>
      </c>
      <c r="W44" s="72">
        <f t="shared" si="22"/>
        <v>0</v>
      </c>
      <c r="X44" s="72">
        <f t="shared" si="22"/>
        <v>0</v>
      </c>
      <c r="Y44" s="72">
        <f t="shared" si="22"/>
        <v>0</v>
      </c>
      <c r="Z44" s="72">
        <f t="shared" si="22"/>
        <v>0</v>
      </c>
      <c r="AA44" s="72">
        <f t="shared" si="22"/>
        <v>0</v>
      </c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</row>
    <row r="45" ht="15.75" customHeight="1">
      <c r="B45" s="3" t="s">
        <v>469</v>
      </c>
      <c r="G45" s="129">
        <f>'vehicle emission factors'!$D$5</f>
        <v>0.352</v>
      </c>
      <c r="H45" s="129">
        <f>'vehicle emission factors'!$D$5</f>
        <v>0.352</v>
      </c>
      <c r="I45" s="129">
        <f>'vehicle emission factors'!$D$5</f>
        <v>0.352</v>
      </c>
      <c r="J45" s="129">
        <f>'vehicle emission factors'!$D$5</f>
        <v>0.352</v>
      </c>
      <c r="K45" s="129">
        <f>'vehicle emission factors'!$D$5</f>
        <v>0.352</v>
      </c>
      <c r="L45" s="129">
        <f>'vehicle emission factors'!$D$5</f>
        <v>0.352</v>
      </c>
      <c r="M45" s="129">
        <f>'vehicle emission factors'!$D$5</f>
        <v>0.352</v>
      </c>
      <c r="N45" s="129">
        <f>'vehicle emission factors'!$D$5</f>
        <v>0.352</v>
      </c>
      <c r="O45" s="129">
        <f>'vehicle emission factors'!$D$5</f>
        <v>0.352</v>
      </c>
      <c r="P45" s="129">
        <f>'vehicle emission factors'!$D$5</f>
        <v>0.352</v>
      </c>
      <c r="Q45" s="129">
        <f>'vehicle emission factors'!$D$5</f>
        <v>0.352</v>
      </c>
      <c r="R45" s="129">
        <f>'vehicle emission factors'!$D$5</f>
        <v>0.352</v>
      </c>
      <c r="S45" s="129">
        <f>'vehicle emission factors'!$D$5</f>
        <v>0.352</v>
      </c>
      <c r="T45" s="129">
        <f>'vehicle emission factors'!$D$5</f>
        <v>0.352</v>
      </c>
      <c r="U45" s="129">
        <f>'vehicle emission factors'!$D$5</f>
        <v>0.352</v>
      </c>
      <c r="V45" s="129">
        <f>'vehicle emission factors'!$D$5</f>
        <v>0.352</v>
      </c>
      <c r="W45" s="129">
        <f>'vehicle emission factors'!$D$5</f>
        <v>0.352</v>
      </c>
      <c r="X45" s="129">
        <f>'vehicle emission factors'!$D$5</f>
        <v>0.352</v>
      </c>
      <c r="Y45" s="129">
        <f>'vehicle emission factors'!$D$5</f>
        <v>0.352</v>
      </c>
      <c r="Z45" s="129">
        <f>'vehicle emission factors'!$D$5</f>
        <v>0.352</v>
      </c>
      <c r="AA45" s="129">
        <f>'vehicle emission factors'!$D$5</f>
        <v>0.352</v>
      </c>
    </row>
    <row r="46" ht="15.75" customHeight="1">
      <c r="A46" s="73"/>
      <c r="B46" s="74" t="s">
        <v>470</v>
      </c>
      <c r="C46" s="73"/>
      <c r="D46" s="73"/>
      <c r="E46" s="73"/>
      <c r="F46" s="73"/>
      <c r="G46" s="72"/>
      <c r="H46" s="72">
        <f>'MoCo key numbers'!$F$5+'MoCo key numbers'!$F$6</f>
        <v>7942839115</v>
      </c>
      <c r="I46" s="72">
        <f>'MoCo key numbers'!$F$5+'MoCo key numbers'!$F$6</f>
        <v>7942839115</v>
      </c>
      <c r="J46" s="72">
        <f>'MoCo key numbers'!$F$5+'MoCo key numbers'!$F$6</f>
        <v>7942839115</v>
      </c>
      <c r="K46" s="72">
        <f>'MoCo key numbers'!$F$5+'MoCo key numbers'!$F$6</f>
        <v>7942839115</v>
      </c>
      <c r="L46" s="72">
        <f>'MoCo key numbers'!$F$5+'MoCo key numbers'!$F$6</f>
        <v>7942839115</v>
      </c>
      <c r="M46" s="72">
        <f>'MoCo key numbers'!$F$5+'MoCo key numbers'!$F$6</f>
        <v>7942839115</v>
      </c>
      <c r="N46" s="72">
        <f>'MoCo key numbers'!$F$5+'MoCo key numbers'!$F$6</f>
        <v>7942839115</v>
      </c>
      <c r="O46" s="72">
        <f>'MoCo key numbers'!$F$5+'MoCo key numbers'!$F$6</f>
        <v>7942839115</v>
      </c>
      <c r="P46" s="72">
        <f>'MoCo key numbers'!$F$5+'MoCo key numbers'!$F$6</f>
        <v>7942839115</v>
      </c>
      <c r="Q46" s="72">
        <f>'MoCo key numbers'!$F$5+'MoCo key numbers'!$F$6</f>
        <v>7942839115</v>
      </c>
      <c r="R46" s="72">
        <f>'MoCo key numbers'!$F$5+'MoCo key numbers'!$F$6</f>
        <v>7942839115</v>
      </c>
      <c r="S46" s="72">
        <f>'MoCo key numbers'!$F$5+'MoCo key numbers'!$F$6</f>
        <v>7942839115</v>
      </c>
      <c r="T46" s="72">
        <f>'MoCo key numbers'!$F$5+'MoCo key numbers'!$F$6</f>
        <v>7942839115</v>
      </c>
      <c r="U46" s="72">
        <f>'MoCo key numbers'!$F$5+'MoCo key numbers'!$F$6</f>
        <v>7942839115</v>
      </c>
      <c r="V46" s="72">
        <f>'MoCo key numbers'!$F$5+'MoCo key numbers'!$F$6</f>
        <v>7942839115</v>
      </c>
      <c r="W46" s="72">
        <f>'MoCo key numbers'!$F$5+'MoCo key numbers'!$F$6</f>
        <v>7942839115</v>
      </c>
      <c r="X46" s="72">
        <f>'MoCo key numbers'!$F$5+'MoCo key numbers'!$F$6</f>
        <v>7942839115</v>
      </c>
      <c r="Y46" s="72">
        <f>'MoCo key numbers'!$F$5+'MoCo key numbers'!$F$6</f>
        <v>7942839115</v>
      </c>
      <c r="Z46" s="72">
        <f>'MoCo key numbers'!$F$5+'MoCo key numbers'!$F$6</f>
        <v>7942839115</v>
      </c>
      <c r="AA46" s="72">
        <f>'MoCo key numbers'!$F$5+'MoCo key numbers'!$F$6</f>
        <v>7942839115</v>
      </c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</row>
    <row r="47" ht="15.75" customHeight="1">
      <c r="A47" s="73"/>
      <c r="B47" s="74" t="s">
        <v>471</v>
      </c>
      <c r="C47" s="73"/>
      <c r="D47" s="73"/>
      <c r="E47" s="73"/>
      <c r="F47" s="73"/>
      <c r="G47" s="72" t="str">
        <f t="shared" ref="G47:AA47" si="23">G46*G24</f>
        <v>#DIV/0!</v>
      </c>
      <c r="H47" s="72" t="str">
        <f t="shared" si="23"/>
        <v>#DIV/0!</v>
      </c>
      <c r="I47" s="72" t="str">
        <f t="shared" si="23"/>
        <v>#DIV/0!</v>
      </c>
      <c r="J47" s="72" t="str">
        <f t="shared" si="23"/>
        <v>#DIV/0!</v>
      </c>
      <c r="K47" s="72" t="str">
        <f t="shared" si="23"/>
        <v>#DIV/0!</v>
      </c>
      <c r="L47" s="72" t="str">
        <f t="shared" si="23"/>
        <v>#DIV/0!</v>
      </c>
      <c r="M47" s="72" t="str">
        <f t="shared" si="23"/>
        <v>#DIV/0!</v>
      </c>
      <c r="N47" s="72" t="str">
        <f t="shared" si="23"/>
        <v>#DIV/0!</v>
      </c>
      <c r="O47" s="72" t="str">
        <f t="shared" si="23"/>
        <v>#DIV/0!</v>
      </c>
      <c r="P47" s="72" t="str">
        <f t="shared" si="23"/>
        <v>#DIV/0!</v>
      </c>
      <c r="Q47" s="72" t="str">
        <f t="shared" si="23"/>
        <v>#DIV/0!</v>
      </c>
      <c r="R47" s="72" t="str">
        <f t="shared" si="23"/>
        <v>#DIV/0!</v>
      </c>
      <c r="S47" s="72" t="str">
        <f t="shared" si="23"/>
        <v>#DIV/0!</v>
      </c>
      <c r="T47" s="72" t="str">
        <f t="shared" si="23"/>
        <v>#DIV/0!</v>
      </c>
      <c r="U47" s="72" t="str">
        <f t="shared" si="23"/>
        <v>#DIV/0!</v>
      </c>
      <c r="V47" s="72" t="str">
        <f t="shared" si="23"/>
        <v>#DIV/0!</v>
      </c>
      <c r="W47" s="72" t="str">
        <f t="shared" si="23"/>
        <v>#DIV/0!</v>
      </c>
      <c r="X47" s="72" t="str">
        <f t="shared" si="23"/>
        <v>#DIV/0!</v>
      </c>
      <c r="Y47" s="72" t="str">
        <f t="shared" si="23"/>
        <v>#DIV/0!</v>
      </c>
      <c r="Z47" s="72" t="str">
        <f t="shared" si="23"/>
        <v>#DIV/0!</v>
      </c>
      <c r="AA47" s="72" t="str">
        <f t="shared" si="23"/>
        <v>#DIV/0!</v>
      </c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ht="15.75" customHeight="1">
      <c r="A48" s="73"/>
      <c r="B48" s="74" t="s">
        <v>472</v>
      </c>
      <c r="C48" s="73"/>
      <c r="D48" s="73"/>
      <c r="E48" s="73"/>
      <c r="F48" s="73"/>
      <c r="G48" s="72" t="str">
        <f t="shared" ref="G48:AA48" si="24">G45*G47</f>
        <v>#DIV/0!</v>
      </c>
      <c r="H48" s="72" t="str">
        <f t="shared" si="24"/>
        <v>#DIV/0!</v>
      </c>
      <c r="I48" s="72" t="str">
        <f t="shared" si="24"/>
        <v>#DIV/0!</v>
      </c>
      <c r="J48" s="72" t="str">
        <f t="shared" si="24"/>
        <v>#DIV/0!</v>
      </c>
      <c r="K48" s="72" t="str">
        <f t="shared" si="24"/>
        <v>#DIV/0!</v>
      </c>
      <c r="L48" s="72" t="str">
        <f t="shared" si="24"/>
        <v>#DIV/0!</v>
      </c>
      <c r="M48" s="72" t="str">
        <f t="shared" si="24"/>
        <v>#DIV/0!</v>
      </c>
      <c r="N48" s="72" t="str">
        <f t="shared" si="24"/>
        <v>#DIV/0!</v>
      </c>
      <c r="O48" s="72" t="str">
        <f t="shared" si="24"/>
        <v>#DIV/0!</v>
      </c>
      <c r="P48" s="72" t="str">
        <f t="shared" si="24"/>
        <v>#DIV/0!</v>
      </c>
      <c r="Q48" s="72" t="str">
        <f t="shared" si="24"/>
        <v>#DIV/0!</v>
      </c>
      <c r="R48" s="72" t="str">
        <f t="shared" si="24"/>
        <v>#DIV/0!</v>
      </c>
      <c r="S48" s="72" t="str">
        <f t="shared" si="24"/>
        <v>#DIV/0!</v>
      </c>
      <c r="T48" s="72" t="str">
        <f t="shared" si="24"/>
        <v>#DIV/0!</v>
      </c>
      <c r="U48" s="72" t="str">
        <f t="shared" si="24"/>
        <v>#DIV/0!</v>
      </c>
      <c r="V48" s="72" t="str">
        <f t="shared" si="24"/>
        <v>#DIV/0!</v>
      </c>
      <c r="W48" s="72" t="str">
        <f t="shared" si="24"/>
        <v>#DIV/0!</v>
      </c>
      <c r="X48" s="72" t="str">
        <f t="shared" si="24"/>
        <v>#DIV/0!</v>
      </c>
      <c r="Y48" s="72" t="str">
        <f t="shared" si="24"/>
        <v>#DIV/0!</v>
      </c>
      <c r="Z48" s="72" t="str">
        <f t="shared" si="24"/>
        <v>#DIV/0!</v>
      </c>
      <c r="AA48" s="72" t="str">
        <f t="shared" si="24"/>
        <v>#DIV/0!</v>
      </c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  <row r="49" ht="15.75" customHeight="1">
      <c r="B49" s="3" t="s">
        <v>473</v>
      </c>
      <c r="G49" s="72" t="str">
        <f t="shared" ref="G49:AA49" si="25">G48/1000</f>
        <v>#DIV/0!</v>
      </c>
      <c r="H49" s="72" t="str">
        <f t="shared" si="25"/>
        <v>#DIV/0!</v>
      </c>
      <c r="I49" s="72" t="str">
        <f t="shared" si="25"/>
        <v>#DIV/0!</v>
      </c>
      <c r="J49" s="72" t="str">
        <f t="shared" si="25"/>
        <v>#DIV/0!</v>
      </c>
      <c r="K49" s="72" t="str">
        <f t="shared" si="25"/>
        <v>#DIV/0!</v>
      </c>
      <c r="L49" s="72" t="str">
        <f t="shared" si="25"/>
        <v>#DIV/0!</v>
      </c>
      <c r="M49" s="72" t="str">
        <f t="shared" si="25"/>
        <v>#DIV/0!</v>
      </c>
      <c r="N49" s="72" t="str">
        <f t="shared" si="25"/>
        <v>#DIV/0!</v>
      </c>
      <c r="O49" s="72" t="str">
        <f t="shared" si="25"/>
        <v>#DIV/0!</v>
      </c>
      <c r="P49" s="72" t="str">
        <f t="shared" si="25"/>
        <v>#DIV/0!</v>
      </c>
      <c r="Q49" s="72" t="str">
        <f t="shared" si="25"/>
        <v>#DIV/0!</v>
      </c>
      <c r="R49" s="72" t="str">
        <f t="shared" si="25"/>
        <v>#DIV/0!</v>
      </c>
      <c r="S49" s="72" t="str">
        <f t="shared" si="25"/>
        <v>#DIV/0!</v>
      </c>
      <c r="T49" s="72" t="str">
        <f t="shared" si="25"/>
        <v>#DIV/0!</v>
      </c>
      <c r="U49" s="72" t="str">
        <f t="shared" si="25"/>
        <v>#DIV/0!</v>
      </c>
      <c r="V49" s="72" t="str">
        <f t="shared" si="25"/>
        <v>#DIV/0!</v>
      </c>
      <c r="W49" s="72" t="str">
        <f t="shared" si="25"/>
        <v>#DIV/0!</v>
      </c>
      <c r="X49" s="72" t="str">
        <f t="shared" si="25"/>
        <v>#DIV/0!</v>
      </c>
      <c r="Y49" s="72" t="str">
        <f t="shared" si="25"/>
        <v>#DIV/0!</v>
      </c>
      <c r="Z49" s="72" t="str">
        <f t="shared" si="25"/>
        <v>#DIV/0!</v>
      </c>
      <c r="AA49" s="72" t="str">
        <f t="shared" si="25"/>
        <v>#DIV/0!</v>
      </c>
    </row>
    <row r="50" ht="15.75" customHeight="1">
      <c r="B50" s="3" t="s">
        <v>474</v>
      </c>
      <c r="G50" s="127" t="str">
        <f t="shared" ref="G50:AA50" si="26">G49/1000000</f>
        <v>#DIV/0!</v>
      </c>
      <c r="H50" s="127" t="str">
        <f t="shared" si="26"/>
        <v>#DIV/0!</v>
      </c>
      <c r="I50" s="127" t="str">
        <f t="shared" si="26"/>
        <v>#DIV/0!</v>
      </c>
      <c r="J50" s="127" t="str">
        <f t="shared" si="26"/>
        <v>#DIV/0!</v>
      </c>
      <c r="K50" s="127" t="str">
        <f t="shared" si="26"/>
        <v>#DIV/0!</v>
      </c>
      <c r="L50" s="127" t="str">
        <f t="shared" si="26"/>
        <v>#DIV/0!</v>
      </c>
      <c r="M50" s="127" t="str">
        <f t="shared" si="26"/>
        <v>#DIV/0!</v>
      </c>
      <c r="N50" s="127" t="str">
        <f t="shared" si="26"/>
        <v>#DIV/0!</v>
      </c>
      <c r="O50" s="127" t="str">
        <f t="shared" si="26"/>
        <v>#DIV/0!</v>
      </c>
      <c r="P50" s="127" t="str">
        <f t="shared" si="26"/>
        <v>#DIV/0!</v>
      </c>
      <c r="Q50" s="127" t="str">
        <f t="shared" si="26"/>
        <v>#DIV/0!</v>
      </c>
      <c r="R50" s="127" t="str">
        <f t="shared" si="26"/>
        <v>#DIV/0!</v>
      </c>
      <c r="S50" s="127" t="str">
        <f t="shared" si="26"/>
        <v>#DIV/0!</v>
      </c>
      <c r="T50" s="127" t="str">
        <f t="shared" si="26"/>
        <v>#DIV/0!</v>
      </c>
      <c r="U50" s="127" t="str">
        <f t="shared" si="26"/>
        <v>#DIV/0!</v>
      </c>
      <c r="V50" s="127" t="str">
        <f t="shared" si="26"/>
        <v>#DIV/0!</v>
      </c>
      <c r="W50" s="127" t="str">
        <f t="shared" si="26"/>
        <v>#DIV/0!</v>
      </c>
      <c r="X50" s="127" t="str">
        <f t="shared" si="26"/>
        <v>#DIV/0!</v>
      </c>
      <c r="Y50" s="127" t="str">
        <f t="shared" si="26"/>
        <v>#DIV/0!</v>
      </c>
      <c r="Z50" s="127" t="str">
        <f t="shared" si="26"/>
        <v>#DIV/0!</v>
      </c>
      <c r="AA50" s="127" t="str">
        <f t="shared" si="26"/>
        <v>#DIV/0!</v>
      </c>
    </row>
    <row r="51" ht="15.75" customHeight="1">
      <c r="B51" s="3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ht="15.75" customHeight="1">
      <c r="B52" s="3" t="s">
        <v>475</v>
      </c>
      <c r="G52" s="72" t="str">
        <f t="shared" ref="G52:AA52" si="27">G40+G48</f>
        <v>#DIV/0!</v>
      </c>
      <c r="H52" s="72" t="str">
        <f t="shared" si="27"/>
        <v>#DIV/0!</v>
      </c>
      <c r="I52" s="72" t="str">
        <f t="shared" si="27"/>
        <v>#DIV/0!</v>
      </c>
      <c r="J52" s="72" t="str">
        <f t="shared" si="27"/>
        <v>#DIV/0!</v>
      </c>
      <c r="K52" s="72" t="str">
        <f t="shared" si="27"/>
        <v>#DIV/0!</v>
      </c>
      <c r="L52" s="72" t="str">
        <f t="shared" si="27"/>
        <v>#DIV/0!</v>
      </c>
      <c r="M52" s="72" t="str">
        <f t="shared" si="27"/>
        <v>#DIV/0!</v>
      </c>
      <c r="N52" s="72" t="str">
        <f t="shared" si="27"/>
        <v>#DIV/0!</v>
      </c>
      <c r="O52" s="72" t="str">
        <f t="shared" si="27"/>
        <v>#DIV/0!</v>
      </c>
      <c r="P52" s="72" t="str">
        <f t="shared" si="27"/>
        <v>#DIV/0!</v>
      </c>
      <c r="Q52" s="72" t="str">
        <f t="shared" si="27"/>
        <v>#DIV/0!</v>
      </c>
      <c r="R52" s="72" t="str">
        <f t="shared" si="27"/>
        <v>#DIV/0!</v>
      </c>
      <c r="S52" s="72" t="str">
        <f t="shared" si="27"/>
        <v>#DIV/0!</v>
      </c>
      <c r="T52" s="72" t="str">
        <f t="shared" si="27"/>
        <v>#DIV/0!</v>
      </c>
      <c r="U52" s="72" t="str">
        <f t="shared" si="27"/>
        <v>#DIV/0!</v>
      </c>
      <c r="V52" s="72" t="str">
        <f t="shared" si="27"/>
        <v>#DIV/0!</v>
      </c>
      <c r="W52" s="72" t="str">
        <f t="shared" si="27"/>
        <v>#DIV/0!</v>
      </c>
      <c r="X52" s="72" t="str">
        <f t="shared" si="27"/>
        <v>#DIV/0!</v>
      </c>
      <c r="Y52" s="72" t="str">
        <f t="shared" si="27"/>
        <v>#DIV/0!</v>
      </c>
      <c r="Z52" s="72" t="str">
        <f t="shared" si="27"/>
        <v>#DIV/0!</v>
      </c>
      <c r="AA52" s="72" t="str">
        <f t="shared" si="27"/>
        <v>#DIV/0!</v>
      </c>
    </row>
    <row r="53" ht="15.75" customHeight="1">
      <c r="B53" s="3" t="s">
        <v>476</v>
      </c>
      <c r="G53" s="72" t="str">
        <f t="shared" ref="G53:AA53" si="28">G52/1000</f>
        <v>#DIV/0!</v>
      </c>
      <c r="H53" s="72" t="str">
        <f t="shared" si="28"/>
        <v>#DIV/0!</v>
      </c>
      <c r="I53" s="72" t="str">
        <f t="shared" si="28"/>
        <v>#DIV/0!</v>
      </c>
      <c r="J53" s="72" t="str">
        <f t="shared" si="28"/>
        <v>#DIV/0!</v>
      </c>
      <c r="K53" s="72" t="str">
        <f t="shared" si="28"/>
        <v>#DIV/0!</v>
      </c>
      <c r="L53" s="72" t="str">
        <f t="shared" si="28"/>
        <v>#DIV/0!</v>
      </c>
      <c r="M53" s="72" t="str">
        <f t="shared" si="28"/>
        <v>#DIV/0!</v>
      </c>
      <c r="N53" s="72" t="str">
        <f t="shared" si="28"/>
        <v>#DIV/0!</v>
      </c>
      <c r="O53" s="72" t="str">
        <f t="shared" si="28"/>
        <v>#DIV/0!</v>
      </c>
      <c r="P53" s="72" t="str">
        <f t="shared" si="28"/>
        <v>#DIV/0!</v>
      </c>
      <c r="Q53" s="72" t="str">
        <f t="shared" si="28"/>
        <v>#DIV/0!</v>
      </c>
      <c r="R53" s="72" t="str">
        <f t="shared" si="28"/>
        <v>#DIV/0!</v>
      </c>
      <c r="S53" s="72" t="str">
        <f t="shared" si="28"/>
        <v>#DIV/0!</v>
      </c>
      <c r="T53" s="72" t="str">
        <f t="shared" si="28"/>
        <v>#DIV/0!</v>
      </c>
      <c r="U53" s="72" t="str">
        <f t="shared" si="28"/>
        <v>#DIV/0!</v>
      </c>
      <c r="V53" s="72" t="str">
        <f t="shared" si="28"/>
        <v>#DIV/0!</v>
      </c>
      <c r="W53" s="72" t="str">
        <f t="shared" si="28"/>
        <v>#DIV/0!</v>
      </c>
      <c r="X53" s="72" t="str">
        <f t="shared" si="28"/>
        <v>#DIV/0!</v>
      </c>
      <c r="Y53" s="72" t="str">
        <f t="shared" si="28"/>
        <v>#DIV/0!</v>
      </c>
      <c r="Z53" s="72" t="str">
        <f t="shared" si="28"/>
        <v>#DIV/0!</v>
      </c>
      <c r="AA53" s="72" t="str">
        <f t="shared" si="28"/>
        <v>#DIV/0!</v>
      </c>
    </row>
    <row r="54" ht="15.75" customHeight="1">
      <c r="B54" s="3" t="s">
        <v>477</v>
      </c>
      <c r="G54" s="127" t="str">
        <f t="shared" ref="G54:AA54" si="29">G53/1000000</f>
        <v>#DIV/0!</v>
      </c>
      <c r="H54" s="127" t="str">
        <f t="shared" si="29"/>
        <v>#DIV/0!</v>
      </c>
      <c r="I54" s="127" t="str">
        <f t="shared" si="29"/>
        <v>#DIV/0!</v>
      </c>
      <c r="J54" s="127" t="str">
        <f t="shared" si="29"/>
        <v>#DIV/0!</v>
      </c>
      <c r="K54" s="127" t="str">
        <f t="shared" si="29"/>
        <v>#DIV/0!</v>
      </c>
      <c r="L54" s="127" t="str">
        <f t="shared" si="29"/>
        <v>#DIV/0!</v>
      </c>
      <c r="M54" s="127" t="str">
        <f t="shared" si="29"/>
        <v>#DIV/0!</v>
      </c>
      <c r="N54" s="127" t="str">
        <f t="shared" si="29"/>
        <v>#DIV/0!</v>
      </c>
      <c r="O54" s="127" t="str">
        <f t="shared" si="29"/>
        <v>#DIV/0!</v>
      </c>
      <c r="P54" s="127" t="str">
        <f t="shared" si="29"/>
        <v>#DIV/0!</v>
      </c>
      <c r="Q54" s="127" t="str">
        <f t="shared" si="29"/>
        <v>#DIV/0!</v>
      </c>
      <c r="R54" s="127" t="str">
        <f t="shared" si="29"/>
        <v>#DIV/0!</v>
      </c>
      <c r="S54" s="127" t="str">
        <f t="shared" si="29"/>
        <v>#DIV/0!</v>
      </c>
      <c r="T54" s="127" t="str">
        <f t="shared" si="29"/>
        <v>#DIV/0!</v>
      </c>
      <c r="U54" s="127" t="str">
        <f t="shared" si="29"/>
        <v>#DIV/0!</v>
      </c>
      <c r="V54" s="127" t="str">
        <f t="shared" si="29"/>
        <v>#DIV/0!</v>
      </c>
      <c r="W54" s="127" t="str">
        <f t="shared" si="29"/>
        <v>#DIV/0!</v>
      </c>
      <c r="X54" s="127" t="str">
        <f t="shared" si="29"/>
        <v>#DIV/0!</v>
      </c>
      <c r="Y54" s="127" t="str">
        <f t="shared" si="29"/>
        <v>#DIV/0!</v>
      </c>
      <c r="Z54" s="127" t="str">
        <f t="shared" si="29"/>
        <v>#DIV/0!</v>
      </c>
      <c r="AA54" s="127" t="str">
        <f t="shared" si="29"/>
        <v>#DIV/0!</v>
      </c>
    </row>
    <row r="55" ht="15.75" customHeight="1">
      <c r="B55" s="3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ht="15.75" customHeight="1">
      <c r="B56" s="3" t="s">
        <v>478</v>
      </c>
      <c r="G56" s="8" t="s">
        <v>64</v>
      </c>
      <c r="H56" s="278" t="str">
        <f t="shared" ref="H56:AA56" si="30">($G$52-H52)/$G$52</f>
        <v>#DIV/0!</v>
      </c>
      <c r="I56" s="279" t="str">
        <f t="shared" si="30"/>
        <v>#DIV/0!</v>
      </c>
      <c r="J56" s="279" t="str">
        <f t="shared" si="30"/>
        <v>#DIV/0!</v>
      </c>
      <c r="K56" s="279" t="str">
        <f t="shared" si="30"/>
        <v>#DIV/0!</v>
      </c>
      <c r="L56" s="279" t="str">
        <f t="shared" si="30"/>
        <v>#DIV/0!</v>
      </c>
      <c r="M56" s="279" t="str">
        <f t="shared" si="30"/>
        <v>#DIV/0!</v>
      </c>
      <c r="N56" s="279" t="str">
        <f t="shared" si="30"/>
        <v>#DIV/0!</v>
      </c>
      <c r="O56" s="279" t="str">
        <f t="shared" si="30"/>
        <v>#DIV/0!</v>
      </c>
      <c r="P56" s="279" t="str">
        <f t="shared" si="30"/>
        <v>#DIV/0!</v>
      </c>
      <c r="Q56" s="279" t="str">
        <f t="shared" si="30"/>
        <v>#DIV/0!</v>
      </c>
      <c r="R56" s="279" t="str">
        <f t="shared" si="30"/>
        <v>#DIV/0!</v>
      </c>
      <c r="S56" s="279" t="str">
        <f t="shared" si="30"/>
        <v>#DIV/0!</v>
      </c>
      <c r="T56" s="279" t="str">
        <f t="shared" si="30"/>
        <v>#DIV/0!</v>
      </c>
      <c r="U56" s="279" t="str">
        <f t="shared" si="30"/>
        <v>#DIV/0!</v>
      </c>
      <c r="V56" s="279" t="str">
        <f t="shared" si="30"/>
        <v>#DIV/0!</v>
      </c>
      <c r="W56" s="279" t="str">
        <f t="shared" si="30"/>
        <v>#DIV/0!</v>
      </c>
      <c r="X56" s="279" t="str">
        <f t="shared" si="30"/>
        <v>#DIV/0!</v>
      </c>
      <c r="Y56" s="279" t="str">
        <f t="shared" si="30"/>
        <v>#DIV/0!</v>
      </c>
      <c r="Z56" s="279" t="str">
        <f t="shared" si="30"/>
        <v>#DIV/0!</v>
      </c>
      <c r="AA56" s="280" t="str">
        <f t="shared" si="30"/>
        <v>#DIV/0!</v>
      </c>
    </row>
    <row r="57" ht="15.75" customHeight="1">
      <c r="B57" s="3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ht="15.75" customHeight="1">
      <c r="B58" s="3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ht="15.75" customHeight="1">
      <c r="B59" s="3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ht="15.75" customHeight="1">
      <c r="B60" s="3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ht="15.75" customHeight="1">
      <c r="B61" s="3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ht="15.75" customHeight="1">
      <c r="B62" s="3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ht="15.75" customHeight="1">
      <c r="B63" s="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ht="15.75" customHeight="1">
      <c r="B64" s="3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ht="15.75" customHeight="1">
      <c r="B65" s="3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ht="15.75" customHeight="1">
      <c r="B66" s="3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ht="15.75" customHeight="1">
      <c r="B67" s="3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ht="15.75" customHeight="1">
      <c r="B68" s="3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ht="15.75" customHeight="1">
      <c r="B69" s="3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ht="15.75" customHeight="1">
      <c r="B70" s="3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ht="15.75" customHeight="1">
      <c r="B71" s="3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ht="15.75" customHeight="1">
      <c r="B72" s="3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</row>
    <row r="73" ht="15.75" customHeight="1">
      <c r="B73" s="3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ht="15.75" customHeight="1">
      <c r="B74" s="3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ht="15.75" customHeight="1">
      <c r="B75" s="3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ht="15.75" customHeight="1">
      <c r="B76" s="3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ht="15.75" customHeight="1">
      <c r="B77" s="3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ht="15.75" customHeight="1">
      <c r="B78" s="3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ht="15.75" customHeight="1">
      <c r="B79" s="3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ht="15.75" customHeight="1">
      <c r="B80" s="3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ht="15.75" customHeight="1">
      <c r="B81" s="3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ht="15.75" customHeight="1">
      <c r="B82" s="3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ht="15.75" customHeight="1">
      <c r="B83" s="3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ht="15.75" customHeight="1">
      <c r="B84" s="3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ht="15.75" customHeight="1">
      <c r="B85" s="3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ht="15.75" customHeight="1">
      <c r="B86" s="3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ht="15.75" customHeight="1">
      <c r="B87" s="3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ht="15.75" customHeight="1">
      <c r="B88" s="3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ht="15.75" customHeight="1">
      <c r="B89" s="3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ht="15.75" customHeight="1">
      <c r="B90" s="3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ht="15.75" customHeight="1">
      <c r="B91" s="3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ht="15.75" customHeight="1">
      <c r="B92" s="3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ht="15.75" customHeight="1">
      <c r="B93" s="3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ht="15.75" customHeight="1">
      <c r="B94" s="3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ht="15.75" customHeight="1">
      <c r="B95" s="3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ht="15.75" customHeight="1">
      <c r="B96" s="3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ht="15.75" customHeight="1">
      <c r="B97" s="3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ht="15.75" customHeight="1">
      <c r="B98" s="3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ht="15.75" customHeight="1">
      <c r="B99" s="3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ht="15.75" customHeight="1">
      <c r="B100" s="3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15.75" customHeight="1">
      <c r="B101" s="3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ht="15.75" customHeight="1">
      <c r="B102" s="3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ht="15.75" customHeight="1">
      <c r="B103" s="3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ht="15.75" customHeight="1">
      <c r="B104" s="3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ht="15.75" customHeight="1">
      <c r="B105" s="3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ht="15.75" customHeight="1">
      <c r="B106" s="3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ht="15.75" customHeight="1">
      <c r="B107" s="3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</row>
    <row r="108" ht="15.75" customHeight="1">
      <c r="B108" s="3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ht="15.75" customHeight="1">
      <c r="B109" s="3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</row>
    <row r="110" ht="15.75" customHeight="1">
      <c r="B110" s="3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</row>
    <row r="111" ht="15.75" customHeight="1">
      <c r="B111" s="3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</row>
    <row r="112" ht="15.75" customHeight="1">
      <c r="B112" s="3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</row>
    <row r="113" ht="15.75" customHeight="1">
      <c r="B113" s="3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</row>
    <row r="114" ht="15.75" customHeight="1">
      <c r="B114" s="3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</row>
    <row r="115" ht="15.75" customHeight="1">
      <c r="B115" s="3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</row>
    <row r="116" ht="15.75" customHeight="1">
      <c r="B116" s="3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</row>
    <row r="117" ht="15.75" customHeight="1">
      <c r="B117" s="3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ht="15.75" customHeight="1">
      <c r="B118" s="3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ht="15.75" customHeight="1">
      <c r="B119" s="3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ht="15.75" customHeight="1">
      <c r="B120" s="3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ht="15.75" customHeight="1">
      <c r="B121" s="3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ht="15.75" customHeight="1">
      <c r="B122" s="3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ht="15.75" customHeight="1">
      <c r="B123" s="3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ht="15.75" customHeight="1">
      <c r="B124" s="3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ht="15.75" customHeight="1">
      <c r="B125" s="3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ht="15.75" customHeight="1">
      <c r="B126" s="3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ht="15.75" customHeight="1">
      <c r="B127" s="3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ht="15.75" customHeight="1">
      <c r="B128" s="3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ht="15.75" customHeight="1">
      <c r="B129" s="3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ht="15.75" customHeight="1">
      <c r="B130" s="3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ht="15.75" customHeight="1">
      <c r="B131" s="3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ht="15.75" customHeight="1">
      <c r="B132" s="3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ht="15.75" customHeight="1">
      <c r="B133" s="3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ht="15.75" customHeight="1">
      <c r="B134" s="3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ht="15.75" customHeight="1">
      <c r="B135" s="3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ht="15.75" customHeight="1">
      <c r="B136" s="3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ht="15.75" customHeight="1">
      <c r="B137" s="3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ht="15.75" customHeight="1">
      <c r="B138" s="3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ht="15.75" customHeight="1">
      <c r="B139" s="3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ht="15.75" customHeight="1">
      <c r="B140" s="3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  <row r="141" ht="15.75" customHeight="1">
      <c r="B141" s="3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</row>
    <row r="142" ht="15.75" customHeight="1">
      <c r="B142" s="3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</row>
    <row r="143" ht="15.75" customHeight="1">
      <c r="B143" s="3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</row>
    <row r="144" ht="15.75" customHeight="1">
      <c r="B144" s="3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</row>
    <row r="145" ht="15.75" customHeight="1">
      <c r="B145" s="3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</row>
    <row r="146" ht="15.75" customHeight="1">
      <c r="B146" s="3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</row>
    <row r="147" ht="15.75" customHeight="1">
      <c r="B147" s="3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</row>
    <row r="148" ht="15.75" customHeight="1">
      <c r="B148" s="3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</row>
    <row r="149" ht="15.75" customHeight="1">
      <c r="B149" s="3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</row>
    <row r="150" ht="15.75" customHeight="1">
      <c r="B150" s="3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</row>
    <row r="151" ht="15.75" customHeight="1">
      <c r="B151" s="3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</row>
    <row r="152" ht="15.75" customHeight="1">
      <c r="B152" s="3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ht="15.75" customHeight="1">
      <c r="B153" s="3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</row>
    <row r="154" ht="15.75" customHeight="1">
      <c r="B154" s="3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</row>
    <row r="155" ht="15.75" customHeight="1">
      <c r="B155" s="3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</row>
    <row r="156" ht="15.75" customHeight="1">
      <c r="B156" s="3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ht="15.75" customHeight="1">
      <c r="B157" s="3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</row>
    <row r="158" ht="15.75" customHeight="1">
      <c r="B158" s="3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</row>
    <row r="159" ht="15.75" customHeight="1">
      <c r="B159" s="3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ht="15.75" customHeight="1">
      <c r="B160" s="3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</row>
    <row r="161" ht="15.75" customHeight="1">
      <c r="B161" s="3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</row>
    <row r="162" ht="15.75" customHeight="1">
      <c r="B162" s="3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ht="15.75" customHeight="1">
      <c r="B163" s="3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</row>
    <row r="164" ht="15.75" customHeight="1">
      <c r="B164" s="3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</row>
    <row r="165" ht="15.75" customHeight="1">
      <c r="B165" s="3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</row>
    <row r="166" ht="15.75" customHeight="1">
      <c r="B166" s="3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</row>
    <row r="167" ht="15.75" customHeight="1">
      <c r="B167" s="3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</row>
    <row r="168" ht="15.75" customHeight="1">
      <c r="B168" s="3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</row>
    <row r="169" ht="15.75" customHeight="1">
      <c r="B169" s="3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</row>
    <row r="170" ht="15.75" customHeight="1">
      <c r="B170" s="3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15.75" customHeight="1">
      <c r="B171" s="3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15.75" customHeight="1">
      <c r="B172" s="3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15.75" customHeight="1">
      <c r="B173" s="3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15.75" customHeight="1">
      <c r="B174" s="3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15.75" customHeight="1">
      <c r="B175" s="3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15.75" customHeight="1">
      <c r="B176" s="3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15.75" customHeight="1">
      <c r="B177" s="3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15.75" customHeight="1">
      <c r="B178" s="3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15.75" customHeight="1">
      <c r="B179" s="3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</row>
    <row r="180" ht="15.75" customHeight="1">
      <c r="B180" s="3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15.75" customHeight="1">
      <c r="B181" s="3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15.75" customHeight="1">
      <c r="B182" s="3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ht="15.75" customHeight="1">
      <c r="B183" s="3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ht="15.75" customHeight="1">
      <c r="B184" s="3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</row>
    <row r="185" ht="15.75" customHeight="1">
      <c r="B185" s="3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15.75" customHeight="1">
      <c r="B186" s="3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  <row r="187" ht="15.75" customHeight="1">
      <c r="B187" s="3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</row>
    <row r="188" ht="15.75" customHeight="1">
      <c r="B188" s="3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</row>
    <row r="189" ht="15.75" customHeight="1">
      <c r="B189" s="3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</row>
    <row r="190" ht="15.75" customHeight="1">
      <c r="B190" s="3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</row>
    <row r="191" ht="15.75" customHeight="1">
      <c r="B191" s="3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</row>
    <row r="192" ht="15.75" customHeight="1">
      <c r="B192" s="3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</row>
    <row r="193" ht="15.75" customHeight="1">
      <c r="B193" s="3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ht="15.75" customHeight="1">
      <c r="B194" s="3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</row>
    <row r="195" ht="15.75" customHeight="1">
      <c r="B195" s="3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</row>
    <row r="196" ht="15.75" customHeight="1">
      <c r="B196" s="3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</row>
    <row r="197" ht="15.75" customHeight="1">
      <c r="B197" s="3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</row>
    <row r="198" ht="15.75" customHeight="1">
      <c r="B198" s="3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</row>
    <row r="199" ht="15.75" customHeight="1">
      <c r="B199" s="3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ht="15.75" customHeight="1">
      <c r="B200" s="3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ht="15.75" customHeight="1">
      <c r="B201" s="3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ht="15.75" customHeight="1">
      <c r="B202" s="3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ht="15.75" customHeight="1">
      <c r="B203" s="3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ht="15.75" customHeight="1">
      <c r="B204" s="3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ht="15.75" customHeight="1">
      <c r="B205" s="3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ht="15.75" customHeight="1">
      <c r="B206" s="3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</row>
    <row r="207" ht="15.75" customHeight="1">
      <c r="B207" s="3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</row>
    <row r="208" ht="15.75" customHeight="1">
      <c r="B208" s="3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</row>
    <row r="209" ht="15.75" customHeight="1">
      <c r="B209" s="3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</row>
    <row r="210" ht="15.75" customHeight="1">
      <c r="B210" s="3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</row>
    <row r="211" ht="15.75" customHeight="1">
      <c r="B211" s="3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ht="15.75" customHeight="1">
      <c r="B212" s="3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ht="15.75" customHeight="1">
      <c r="B213" s="3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ht="15.75" customHeight="1">
      <c r="B214" s="3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ht="15.75" customHeight="1">
      <c r="B215" s="3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ht="15.75" customHeight="1">
      <c r="B216" s="3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ht="15.75" customHeight="1">
      <c r="B217" s="3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</row>
    <row r="218" ht="15.75" customHeight="1">
      <c r="B218" s="3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ht="15.75" customHeight="1">
      <c r="B219" s="3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ht="15.75" customHeight="1">
      <c r="B220" s="3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</row>
    <row r="221" ht="15.75" customHeight="1">
      <c r="B221" s="3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</row>
    <row r="222" ht="15.75" customHeight="1">
      <c r="B222" s="3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</row>
    <row r="223" ht="15.75" customHeight="1">
      <c r="B223" s="3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</row>
    <row r="224" ht="15.75" customHeight="1">
      <c r="B224" s="3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</row>
    <row r="225" ht="15.75" customHeight="1">
      <c r="B225" s="3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</row>
    <row r="226" ht="15.75" customHeight="1">
      <c r="B226" s="3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</row>
    <row r="227" ht="15.75" customHeight="1">
      <c r="B227" s="3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ht="15.75" customHeight="1">
      <c r="B228" s="3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</row>
    <row r="229" ht="15.75" customHeight="1">
      <c r="B229" s="3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</row>
    <row r="230" ht="15.75" customHeight="1">
      <c r="B230" s="3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</row>
    <row r="231" ht="15.75" customHeight="1">
      <c r="B231" s="3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</row>
    <row r="232" ht="15.75" customHeight="1">
      <c r="B232" s="3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ht="15.75" customHeight="1">
      <c r="B233" s="3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ht="15.75" customHeight="1">
      <c r="B234" s="3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ht="15.75" customHeight="1">
      <c r="B235" s="3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ht="15.75" customHeight="1">
      <c r="B236" s="3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</row>
    <row r="237" ht="15.75" customHeight="1">
      <c r="B237" s="3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</row>
    <row r="238" ht="15.75" customHeight="1">
      <c r="B238" s="3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ht="15.75" customHeight="1">
      <c r="B239" s="3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</row>
    <row r="240" ht="15.75" customHeight="1">
      <c r="B240" s="3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</row>
    <row r="241" ht="15.75" customHeight="1">
      <c r="B241" s="3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</row>
    <row r="242" ht="15.75" customHeight="1">
      <c r="B242" s="3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</row>
    <row r="243" ht="15.75" customHeight="1">
      <c r="B243" s="3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</row>
    <row r="244" ht="15.75" customHeight="1">
      <c r="B244" s="3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</row>
    <row r="245" ht="15.75" customHeight="1">
      <c r="B245" s="3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</row>
    <row r="246" ht="15.75" customHeight="1">
      <c r="B246" s="3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</row>
    <row r="247" ht="15.75" customHeight="1">
      <c r="B247" s="3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</row>
    <row r="248" ht="15.75" customHeight="1">
      <c r="B248" s="3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ht="15.75" customHeight="1">
      <c r="B249" s="3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</row>
    <row r="250" ht="15.75" customHeight="1">
      <c r="B250" s="3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ht="15.75" customHeight="1">
      <c r="B251" s="3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</row>
    <row r="252" ht="15.75" customHeight="1">
      <c r="B252" s="3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</row>
    <row r="253" ht="15.75" customHeight="1">
      <c r="B253" s="3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</row>
    <row r="254" ht="15.75" customHeight="1">
      <c r="B254" s="3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</row>
    <row r="255" ht="15.75" customHeight="1">
      <c r="B255" s="3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</row>
    <row r="256" ht="15.75" customHeight="1">
      <c r="B256" s="3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</row>
    <row r="257" ht="15.75" customHeight="1">
      <c r="B257" s="3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</row>
    <row r="258" ht="15.75" customHeight="1">
      <c r="B258" s="3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ht="15.75" customHeight="1">
      <c r="B259" s="3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ht="15.75" customHeight="1">
      <c r="B260" s="3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ht="15.75" customHeight="1">
      <c r="B261" s="3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ht="15.75" customHeight="1">
      <c r="B262" s="3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ht="15.75" customHeight="1">
      <c r="B263" s="3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ht="15.75" customHeight="1">
      <c r="B264" s="3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ht="15.75" customHeight="1">
      <c r="B265" s="3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ht="15.75" customHeight="1">
      <c r="B266" s="3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ht="15.75" customHeight="1">
      <c r="B267" s="3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ht="15.75" customHeight="1">
      <c r="B268" s="3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ht="15.75" customHeight="1">
      <c r="B269" s="3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ht="15.75" customHeight="1">
      <c r="B270" s="3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ht="15.75" customHeight="1">
      <c r="B271" s="3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ht="15.75" customHeight="1">
      <c r="B272" s="3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ht="15.75" customHeight="1">
      <c r="B273" s="3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ht="15.75" customHeight="1">
      <c r="B274" s="3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ht="15.75" customHeight="1">
      <c r="B275" s="3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</row>
    <row r="276" ht="15.75" customHeight="1">
      <c r="B276" s="3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</row>
    <row r="277" ht="15.75" customHeight="1">
      <c r="B277" s="3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</row>
    <row r="278" ht="15.75" customHeight="1">
      <c r="B278" s="3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</row>
    <row r="279" ht="15.75" customHeight="1">
      <c r="B279" s="3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</row>
    <row r="280" ht="15.75" customHeight="1">
      <c r="B280" s="3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</row>
    <row r="281" ht="15.75" customHeight="1">
      <c r="B281" s="3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ht="15.75" customHeight="1">
      <c r="B282" s="3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ht="15.75" customHeight="1">
      <c r="B283" s="3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ht="15.75" customHeight="1">
      <c r="B284" s="3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ht="15.75" customHeight="1">
      <c r="B285" s="3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ht="15.75" customHeight="1">
      <c r="B286" s="3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ht="15.75" customHeight="1">
      <c r="B287" s="3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</row>
    <row r="288" ht="15.75" customHeight="1">
      <c r="B288" s="3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</row>
    <row r="289" ht="15.75" customHeight="1">
      <c r="B289" s="3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</row>
    <row r="290" ht="15.75" customHeight="1">
      <c r="B290" s="3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</row>
    <row r="291" ht="15.75" customHeight="1">
      <c r="B291" s="3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</row>
    <row r="292" ht="15.75" customHeight="1">
      <c r="B292" s="3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</row>
    <row r="293" ht="15.75" customHeight="1">
      <c r="B293" s="3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</row>
    <row r="294" ht="15.75" customHeight="1">
      <c r="B294" s="3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</row>
    <row r="295" ht="15.75" customHeight="1">
      <c r="B295" s="3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</row>
    <row r="296" ht="15.75" customHeight="1">
      <c r="B296" s="3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</row>
    <row r="297" ht="15.75" customHeight="1">
      <c r="B297" s="3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</row>
    <row r="298" ht="15.75" customHeight="1">
      <c r="B298" s="3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</row>
    <row r="299" ht="15.75" customHeight="1">
      <c r="B299" s="3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ht="15.75" customHeight="1">
      <c r="B300" s="3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ht="15.75" customHeight="1">
      <c r="B301" s="3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</row>
    <row r="302" ht="15.75" customHeight="1">
      <c r="B302" s="3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</row>
    <row r="303" ht="15.75" customHeight="1">
      <c r="B303" s="3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</row>
    <row r="304" ht="15.75" customHeight="1">
      <c r="B304" s="3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</row>
    <row r="305" ht="15.75" customHeight="1">
      <c r="B305" s="3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</row>
    <row r="306" ht="15.75" customHeight="1">
      <c r="B306" s="3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</row>
    <row r="307" ht="15.75" customHeight="1">
      <c r="B307" s="3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</row>
    <row r="308" ht="15.75" customHeight="1">
      <c r="B308" s="3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</row>
    <row r="309" ht="15.75" customHeight="1">
      <c r="B309" s="3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</row>
    <row r="310" ht="15.75" customHeight="1">
      <c r="B310" s="3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</row>
    <row r="311" ht="15.75" customHeight="1">
      <c r="B311" s="3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</row>
    <row r="312" ht="15.75" customHeight="1">
      <c r="B312" s="3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</row>
    <row r="313" ht="15.75" customHeight="1">
      <c r="B313" s="3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ht="15.75" customHeight="1">
      <c r="B314" s="3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ht="15.75" customHeight="1">
      <c r="B315" s="3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ht="15.75" customHeight="1">
      <c r="B316" s="3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ht="15.75" customHeight="1">
      <c r="B317" s="3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</row>
    <row r="318" ht="15.75" customHeight="1">
      <c r="B318" s="3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</row>
    <row r="319" ht="15.75" customHeight="1">
      <c r="B319" s="3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</row>
    <row r="320" ht="15.75" customHeight="1">
      <c r="B320" s="3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</row>
    <row r="321" ht="15.75" customHeight="1">
      <c r="B321" s="3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</row>
    <row r="322" ht="15.75" customHeight="1">
      <c r="B322" s="3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</row>
    <row r="323" ht="15.75" customHeight="1">
      <c r="B323" s="3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</row>
    <row r="324" ht="15.75" customHeight="1">
      <c r="B324" s="3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</row>
    <row r="325" ht="15.75" customHeight="1">
      <c r="B325" s="3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</row>
    <row r="326" ht="15.75" customHeight="1">
      <c r="B326" s="3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</row>
    <row r="327" ht="15.75" customHeight="1">
      <c r="B327" s="3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</row>
    <row r="328" ht="15.75" customHeight="1">
      <c r="B328" s="3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</row>
    <row r="329" ht="15.75" customHeight="1">
      <c r="B329" s="3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</row>
    <row r="330" ht="15.75" customHeight="1">
      <c r="B330" s="3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</row>
    <row r="331" ht="15.75" customHeight="1">
      <c r="B331" s="3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</row>
    <row r="332" ht="15.75" customHeight="1">
      <c r="B332" s="3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</row>
    <row r="333" ht="15.75" customHeight="1">
      <c r="B333" s="3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</row>
    <row r="334" ht="15.75" customHeight="1">
      <c r="B334" s="3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</row>
    <row r="335" ht="15.75" customHeight="1">
      <c r="B335" s="3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</row>
    <row r="336" ht="15.75" customHeight="1">
      <c r="B336" s="3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ht="15.75" customHeight="1">
      <c r="B337" s="3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ht="15.75" customHeight="1">
      <c r="B338" s="3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ht="15.75" customHeight="1">
      <c r="B339" s="3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ht="15.75" customHeight="1">
      <c r="B340" s="3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ht="15.75" customHeight="1">
      <c r="B341" s="3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ht="15.75" customHeight="1">
      <c r="B342" s="3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ht="15.75" customHeight="1">
      <c r="B343" s="3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ht="15.75" customHeight="1">
      <c r="B344" s="3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ht="15.75" customHeight="1">
      <c r="B345" s="3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ht="15.75" customHeight="1">
      <c r="B346" s="3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ht="15.75" customHeight="1">
      <c r="B347" s="3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ht="15.75" customHeight="1">
      <c r="B348" s="3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ht="15.75" customHeight="1">
      <c r="B349" s="3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ht="15.75" customHeight="1">
      <c r="B350" s="3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ht="15.75" customHeight="1">
      <c r="B351" s="3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ht="15.75" customHeight="1">
      <c r="B352" s="3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</row>
    <row r="353" ht="15.75" customHeight="1">
      <c r="B353" s="3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</row>
    <row r="354" ht="15.75" customHeight="1">
      <c r="B354" s="3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</row>
    <row r="355" ht="15.75" customHeight="1">
      <c r="B355" s="3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</row>
    <row r="356" ht="15.75" customHeight="1">
      <c r="B356" s="3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</row>
    <row r="357" ht="15.75" customHeight="1">
      <c r="B357" s="3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</row>
    <row r="358" ht="15.75" customHeight="1">
      <c r="B358" s="3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</row>
    <row r="359" ht="15.75" customHeight="1">
      <c r="B359" s="3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</row>
    <row r="360" ht="15.75" customHeight="1">
      <c r="B360" s="3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</row>
    <row r="361" ht="15.75" customHeight="1">
      <c r="B361" s="3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</row>
    <row r="362" ht="15.75" customHeight="1">
      <c r="B362" s="3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</row>
    <row r="363" ht="15.75" customHeight="1">
      <c r="B363" s="3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</row>
    <row r="364" ht="15.75" customHeight="1">
      <c r="B364" s="3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ht="15.75" customHeight="1">
      <c r="B365" s="3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ht="15.75" customHeight="1">
      <c r="B366" s="3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</row>
    <row r="367" ht="15.75" customHeight="1">
      <c r="B367" s="3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</row>
    <row r="368" ht="15.75" customHeight="1">
      <c r="B368" s="3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</row>
    <row r="369" ht="15.75" customHeight="1">
      <c r="B369" s="3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</row>
    <row r="370" ht="15.75" customHeight="1">
      <c r="B370" s="3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</row>
    <row r="371" ht="15.75" customHeight="1">
      <c r="B371" s="3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</row>
    <row r="372" ht="15.75" customHeight="1">
      <c r="B372" s="3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ht="15.75" customHeight="1">
      <c r="B373" s="3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ht="15.75" customHeight="1">
      <c r="B374" s="3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</row>
    <row r="375" ht="15.75" customHeight="1">
      <c r="B375" s="3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</row>
    <row r="376" ht="15.75" customHeight="1">
      <c r="B376" s="3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</row>
    <row r="377" ht="15.75" customHeight="1">
      <c r="B377" s="3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</row>
    <row r="378" ht="15.75" customHeight="1">
      <c r="B378" s="3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</row>
    <row r="379" ht="15.75" customHeight="1">
      <c r="B379" s="3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</row>
    <row r="380" ht="15.75" customHeight="1">
      <c r="B380" s="3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</row>
    <row r="381" ht="15.75" customHeight="1">
      <c r="B381" s="3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</row>
    <row r="382" ht="15.75" customHeight="1">
      <c r="B382" s="3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</row>
    <row r="383" ht="15.75" customHeight="1">
      <c r="B383" s="3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</row>
    <row r="384" ht="15.75" customHeight="1">
      <c r="B384" s="3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</row>
    <row r="385" ht="15.75" customHeight="1">
      <c r="B385" s="3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ht="15.75" customHeight="1">
      <c r="B386" s="3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ht="15.75" customHeight="1">
      <c r="B387" s="3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ht="15.75" customHeight="1">
      <c r="B388" s="3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ht="15.75" customHeight="1">
      <c r="B389" s="3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ht="15.75" customHeight="1">
      <c r="B390" s="3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ht="15.75" customHeight="1">
      <c r="B391" s="3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ht="15.75" customHeight="1">
      <c r="B392" s="3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ht="15.75" customHeight="1">
      <c r="B393" s="3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</row>
    <row r="394" ht="15.75" customHeight="1">
      <c r="B394" s="3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</row>
    <row r="395" ht="15.75" customHeight="1">
      <c r="B395" s="3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</row>
    <row r="396" ht="15.75" customHeight="1">
      <c r="B396" s="3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</row>
    <row r="397" ht="15.75" customHeight="1">
      <c r="B397" s="3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</row>
    <row r="398" ht="15.75" customHeight="1">
      <c r="B398" s="3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</row>
    <row r="399" ht="15.75" customHeight="1">
      <c r="B399" s="3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</row>
    <row r="400" ht="15.75" customHeight="1">
      <c r="B400" s="3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</row>
    <row r="401" ht="15.75" customHeight="1">
      <c r="B401" s="3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</row>
    <row r="402" ht="15.75" customHeight="1">
      <c r="B402" s="3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</row>
    <row r="403" ht="15.75" customHeight="1">
      <c r="B403" s="3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</row>
    <row r="404" ht="15.75" customHeight="1">
      <c r="B404" s="3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</row>
    <row r="405" ht="15.75" customHeight="1">
      <c r="B405" s="3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</row>
    <row r="406" ht="15.75" customHeight="1">
      <c r="B406" s="3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</row>
    <row r="407" ht="15.75" customHeight="1">
      <c r="B407" s="3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</row>
    <row r="408" ht="15.75" customHeight="1">
      <c r="B408" s="3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</row>
    <row r="409" ht="15.75" customHeight="1">
      <c r="B409" s="3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</row>
    <row r="410" ht="15.75" customHeight="1">
      <c r="B410" s="3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</row>
    <row r="411" ht="15.75" customHeight="1">
      <c r="B411" s="3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</row>
    <row r="412" ht="15.75" customHeight="1">
      <c r="B412" s="3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</row>
    <row r="413" ht="15.75" customHeight="1">
      <c r="B413" s="3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</row>
    <row r="414" ht="15.75" customHeight="1">
      <c r="B414" s="3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</row>
    <row r="415" ht="15.75" customHeight="1">
      <c r="B415" s="3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</row>
    <row r="416" ht="15.75" customHeight="1">
      <c r="B416" s="3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</row>
    <row r="417" ht="15.75" customHeight="1">
      <c r="B417" s="3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</row>
    <row r="418" ht="15.75" customHeight="1">
      <c r="B418" s="3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</row>
    <row r="419" ht="15.75" customHeight="1">
      <c r="B419" s="3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</row>
    <row r="420" ht="15.75" customHeight="1">
      <c r="B420" s="3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</row>
    <row r="421" ht="15.75" customHeight="1">
      <c r="B421" s="3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</row>
    <row r="422" ht="15.75" customHeight="1">
      <c r="B422" s="3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</row>
    <row r="423" ht="15.75" customHeight="1">
      <c r="B423" s="3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</row>
    <row r="424" ht="15.75" customHeight="1">
      <c r="B424" s="3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</row>
    <row r="425" ht="15.75" customHeight="1">
      <c r="B425" s="3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</row>
    <row r="426" ht="15.75" customHeight="1">
      <c r="B426" s="3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</row>
    <row r="427" ht="15.75" customHeight="1">
      <c r="B427" s="3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</row>
    <row r="428" ht="15.75" customHeight="1">
      <c r="B428" s="3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</row>
    <row r="429" ht="15.75" customHeight="1">
      <c r="B429" s="3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</row>
    <row r="430" ht="15.75" customHeight="1">
      <c r="B430" s="3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</row>
    <row r="431" ht="15.75" customHeight="1">
      <c r="B431" s="3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</row>
    <row r="432" ht="15.75" customHeight="1">
      <c r="B432" s="3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</row>
    <row r="433" ht="15.75" customHeight="1">
      <c r="B433" s="3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</row>
    <row r="434" ht="15.75" customHeight="1">
      <c r="B434" s="3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</row>
    <row r="435" ht="15.75" customHeight="1">
      <c r="B435" s="3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</row>
    <row r="436" ht="15.75" customHeight="1">
      <c r="B436" s="3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</row>
    <row r="437" ht="15.75" customHeight="1">
      <c r="B437" s="3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</row>
    <row r="438" ht="15.75" customHeight="1">
      <c r="B438" s="3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</row>
    <row r="439" ht="15.75" customHeight="1">
      <c r="B439" s="3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</row>
    <row r="440" ht="15.75" customHeight="1">
      <c r="B440" s="3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</row>
    <row r="441" ht="15.75" customHeight="1">
      <c r="B441" s="3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</row>
    <row r="442" ht="15.75" customHeight="1">
      <c r="B442" s="3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</row>
    <row r="443" ht="15.75" customHeight="1">
      <c r="B443" s="3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</row>
    <row r="444" ht="15.75" customHeight="1">
      <c r="B444" s="3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</row>
    <row r="445" ht="15.75" customHeight="1">
      <c r="B445" s="3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</row>
    <row r="446" ht="15.75" customHeight="1">
      <c r="B446" s="3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</row>
    <row r="447" ht="15.75" customHeight="1">
      <c r="B447" s="3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</row>
    <row r="448" ht="15.75" customHeight="1">
      <c r="B448" s="3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</row>
    <row r="449" ht="15.75" customHeight="1">
      <c r="B449" s="3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</row>
    <row r="450" ht="15.75" customHeight="1">
      <c r="B450" s="3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</row>
    <row r="451" ht="15.75" customHeight="1">
      <c r="B451" s="3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</row>
    <row r="452" ht="15.75" customHeight="1">
      <c r="B452" s="3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</row>
    <row r="453" ht="15.75" customHeight="1">
      <c r="B453" s="3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</row>
    <row r="454" ht="15.75" customHeight="1">
      <c r="B454" s="3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</row>
    <row r="455" ht="15.75" customHeight="1">
      <c r="B455" s="3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</row>
    <row r="456" ht="15.75" customHeight="1">
      <c r="B456" s="3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</row>
    <row r="457" ht="15.75" customHeight="1">
      <c r="B457" s="3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</row>
    <row r="458" ht="15.75" customHeight="1">
      <c r="B458" s="3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</row>
    <row r="459" ht="15.75" customHeight="1">
      <c r="B459" s="3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</row>
    <row r="460" ht="15.75" customHeight="1">
      <c r="B460" s="3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</row>
    <row r="461" ht="15.75" customHeight="1">
      <c r="B461" s="3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</row>
    <row r="462" ht="15.75" customHeight="1">
      <c r="B462" s="3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</row>
    <row r="463" ht="15.75" customHeight="1">
      <c r="B463" s="3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</row>
    <row r="464" ht="15.75" customHeight="1">
      <c r="B464" s="3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</row>
    <row r="465" ht="15.75" customHeight="1">
      <c r="B465" s="3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</row>
    <row r="466" ht="15.75" customHeight="1">
      <c r="B466" s="3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</row>
    <row r="467" ht="15.75" customHeight="1">
      <c r="B467" s="3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</row>
    <row r="468" ht="15.75" customHeight="1">
      <c r="B468" s="3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</row>
    <row r="469" ht="15.75" customHeight="1">
      <c r="B469" s="3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</row>
    <row r="470" ht="15.75" customHeight="1">
      <c r="B470" s="3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</row>
    <row r="471" ht="15.75" customHeight="1">
      <c r="B471" s="3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</row>
    <row r="472" ht="15.75" customHeight="1">
      <c r="B472" s="3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</row>
    <row r="473" ht="15.75" customHeight="1">
      <c r="B473" s="3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</row>
    <row r="474" ht="15.75" customHeight="1">
      <c r="B474" s="3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</row>
    <row r="475" ht="15.75" customHeight="1">
      <c r="B475" s="3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</row>
    <row r="476" ht="15.75" customHeight="1">
      <c r="B476" s="3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</row>
    <row r="477" ht="15.75" customHeight="1">
      <c r="B477" s="3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</row>
    <row r="478" ht="15.75" customHeight="1">
      <c r="B478" s="3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</row>
    <row r="479" ht="15.75" customHeight="1">
      <c r="B479" s="3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</row>
    <row r="480" ht="15.75" customHeight="1">
      <c r="B480" s="3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</row>
    <row r="481" ht="15.75" customHeight="1">
      <c r="B481" s="3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</row>
    <row r="482" ht="15.75" customHeight="1">
      <c r="B482" s="3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</row>
    <row r="483" ht="15.75" customHeight="1">
      <c r="B483" s="3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</row>
    <row r="484" ht="15.75" customHeight="1">
      <c r="B484" s="3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</row>
    <row r="485" ht="15.75" customHeight="1">
      <c r="B485" s="3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</row>
    <row r="486" ht="15.75" customHeight="1">
      <c r="B486" s="3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</row>
    <row r="487" ht="15.75" customHeight="1">
      <c r="B487" s="3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</row>
    <row r="488" ht="15.75" customHeight="1">
      <c r="B488" s="3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</row>
    <row r="489" ht="15.75" customHeight="1">
      <c r="B489" s="3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</row>
    <row r="490" ht="15.75" customHeight="1">
      <c r="B490" s="3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ht="15.75" customHeight="1">
      <c r="B491" s="3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</row>
    <row r="492" ht="15.75" customHeight="1">
      <c r="B492" s="3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ht="15.75" customHeight="1">
      <c r="B493" s="3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</row>
    <row r="494" ht="15.75" customHeight="1">
      <c r="B494" s="3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</row>
    <row r="495" ht="15.75" customHeight="1">
      <c r="B495" s="3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</row>
    <row r="496" ht="15.75" customHeight="1">
      <c r="B496" s="3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</row>
    <row r="497" ht="15.75" customHeight="1">
      <c r="B497" s="3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</row>
    <row r="498" ht="15.75" customHeight="1">
      <c r="B498" s="3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</row>
    <row r="499" ht="15.75" customHeight="1">
      <c r="B499" s="3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</row>
    <row r="500" ht="15.75" customHeight="1">
      <c r="B500" s="3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</row>
    <row r="501" ht="15.75" customHeight="1">
      <c r="B501" s="3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</row>
    <row r="502" ht="15.75" customHeight="1">
      <c r="B502" s="3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</row>
    <row r="503" ht="15.75" customHeight="1">
      <c r="B503" s="3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</row>
    <row r="504" ht="15.75" customHeight="1">
      <c r="B504" s="3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</row>
    <row r="505" ht="15.75" customHeight="1">
      <c r="B505" s="3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</row>
    <row r="506" ht="15.75" customHeight="1">
      <c r="B506" s="3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</row>
    <row r="507" ht="15.75" customHeight="1">
      <c r="B507" s="3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</row>
    <row r="508" ht="15.75" customHeight="1">
      <c r="B508" s="3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</row>
    <row r="509" ht="15.75" customHeight="1">
      <c r="B509" s="3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</row>
    <row r="510" ht="15.75" customHeight="1">
      <c r="B510" s="3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</row>
    <row r="511" ht="15.75" customHeight="1">
      <c r="B511" s="3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</row>
    <row r="512" ht="15.75" customHeight="1">
      <c r="B512" s="3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</row>
    <row r="513" ht="15.75" customHeight="1">
      <c r="B513" s="3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</row>
    <row r="514" ht="15.75" customHeight="1">
      <c r="B514" s="3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</row>
    <row r="515" ht="15.75" customHeight="1">
      <c r="B515" s="3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</row>
    <row r="516" ht="15.75" customHeight="1">
      <c r="B516" s="3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</row>
    <row r="517" ht="15.75" customHeight="1">
      <c r="B517" s="3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</row>
    <row r="518" ht="15.75" customHeight="1">
      <c r="B518" s="3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</row>
    <row r="519" ht="15.75" customHeight="1">
      <c r="B519" s="3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</row>
    <row r="520" ht="15.75" customHeight="1">
      <c r="B520" s="3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</row>
    <row r="521" ht="15.75" customHeight="1">
      <c r="B521" s="3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</row>
    <row r="522" ht="15.75" customHeight="1">
      <c r="B522" s="3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</row>
    <row r="523" ht="15.75" customHeight="1">
      <c r="B523" s="3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</row>
    <row r="524" ht="15.75" customHeight="1">
      <c r="B524" s="3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</row>
    <row r="525" ht="15.75" customHeight="1">
      <c r="B525" s="3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</row>
    <row r="526" ht="15.75" customHeight="1">
      <c r="B526" s="3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</row>
    <row r="527" ht="15.75" customHeight="1">
      <c r="B527" s="3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</row>
    <row r="528" ht="15.75" customHeight="1">
      <c r="B528" s="3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</row>
    <row r="529" ht="15.75" customHeight="1">
      <c r="B529" s="3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</row>
    <row r="530" ht="15.75" customHeight="1">
      <c r="B530" s="3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</row>
    <row r="531" ht="15.75" customHeight="1">
      <c r="B531" s="3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</row>
    <row r="532" ht="15.75" customHeight="1">
      <c r="B532" s="3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</row>
    <row r="533" ht="15.75" customHeight="1">
      <c r="B533" s="3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</row>
    <row r="534" ht="15.75" customHeight="1">
      <c r="B534" s="3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</row>
    <row r="535" ht="15.75" customHeight="1">
      <c r="B535" s="3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</row>
    <row r="536" ht="15.75" customHeight="1">
      <c r="B536" s="3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</row>
    <row r="537" ht="15.75" customHeight="1">
      <c r="B537" s="3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</row>
    <row r="538" ht="15.75" customHeight="1">
      <c r="B538" s="3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</row>
    <row r="539" ht="15.75" customHeight="1">
      <c r="B539" s="3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</row>
    <row r="540" ht="15.75" customHeight="1">
      <c r="B540" s="3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</row>
    <row r="541" ht="15.75" customHeight="1">
      <c r="B541" s="3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</row>
    <row r="542" ht="15.75" customHeight="1">
      <c r="B542" s="3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</row>
    <row r="543" ht="15.75" customHeight="1">
      <c r="B543" s="3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</row>
    <row r="544" ht="15.75" customHeight="1">
      <c r="B544" s="3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</row>
    <row r="545" ht="15.75" customHeight="1">
      <c r="B545" s="3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</row>
    <row r="546" ht="15.75" customHeight="1">
      <c r="B546" s="3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</row>
    <row r="547" ht="15.75" customHeight="1">
      <c r="B547" s="3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</row>
    <row r="548" ht="15.75" customHeight="1">
      <c r="B548" s="3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</row>
    <row r="549" ht="15.75" customHeight="1">
      <c r="B549" s="3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</row>
    <row r="550" ht="15.75" customHeight="1">
      <c r="B550" s="3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</row>
    <row r="551" ht="15.75" customHeight="1">
      <c r="B551" s="3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</row>
    <row r="552" ht="15.75" customHeight="1">
      <c r="B552" s="3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</row>
    <row r="553" ht="15.75" customHeight="1">
      <c r="B553" s="3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</row>
    <row r="554" ht="15.75" customHeight="1">
      <c r="B554" s="3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</row>
    <row r="555" ht="15.75" customHeight="1">
      <c r="B555" s="3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</row>
    <row r="556" ht="15.75" customHeight="1">
      <c r="B556" s="3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</row>
    <row r="557" ht="15.75" customHeight="1">
      <c r="B557" s="3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</row>
    <row r="558" ht="15.75" customHeight="1">
      <c r="B558" s="3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</row>
    <row r="559" ht="15.75" customHeight="1">
      <c r="B559" s="3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</row>
    <row r="560" ht="15.75" customHeight="1">
      <c r="B560" s="3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</row>
    <row r="561" ht="15.75" customHeight="1">
      <c r="B561" s="3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</row>
    <row r="562" ht="15.75" customHeight="1">
      <c r="B562" s="3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</row>
    <row r="563" ht="15.75" customHeight="1">
      <c r="B563" s="3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</row>
    <row r="564" ht="15.75" customHeight="1">
      <c r="B564" s="3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</row>
    <row r="565" ht="15.75" customHeight="1">
      <c r="B565" s="3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</row>
    <row r="566" ht="15.75" customHeight="1">
      <c r="B566" s="3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</row>
    <row r="567" ht="15.75" customHeight="1">
      <c r="B567" s="3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</row>
    <row r="568" ht="15.75" customHeight="1">
      <c r="B568" s="3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</row>
    <row r="569" ht="15.75" customHeight="1">
      <c r="B569" s="3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</row>
    <row r="570" ht="15.75" customHeight="1">
      <c r="B570" s="3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</row>
    <row r="571" ht="15.75" customHeight="1">
      <c r="B571" s="3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</row>
    <row r="572" ht="15.75" customHeight="1">
      <c r="B572" s="3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</row>
    <row r="573" ht="15.75" customHeight="1">
      <c r="B573" s="3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</row>
    <row r="574" ht="15.75" customHeight="1">
      <c r="B574" s="3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</row>
    <row r="575" ht="15.75" customHeight="1">
      <c r="B575" s="3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</row>
    <row r="576" ht="15.75" customHeight="1">
      <c r="B576" s="3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</row>
    <row r="577" ht="15.75" customHeight="1">
      <c r="B577" s="3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</row>
    <row r="578" ht="15.75" customHeight="1">
      <c r="B578" s="3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</row>
    <row r="579" ht="15.75" customHeight="1">
      <c r="B579" s="3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</row>
    <row r="580" ht="15.75" customHeight="1">
      <c r="B580" s="3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</row>
    <row r="581" ht="15.75" customHeight="1">
      <c r="B581" s="3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</row>
    <row r="582" ht="15.75" customHeight="1">
      <c r="B582" s="3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</row>
    <row r="583" ht="15.75" customHeight="1">
      <c r="B583" s="3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</row>
    <row r="584" ht="15.75" customHeight="1">
      <c r="B584" s="3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</row>
    <row r="585" ht="15.75" customHeight="1">
      <c r="B585" s="3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</row>
    <row r="586" ht="15.75" customHeight="1">
      <c r="B586" s="3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</row>
    <row r="587" ht="15.75" customHeight="1">
      <c r="B587" s="3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</row>
    <row r="588" ht="15.75" customHeight="1">
      <c r="B588" s="3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</row>
    <row r="589" ht="15.75" customHeight="1">
      <c r="B589" s="3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</row>
    <row r="590" ht="15.75" customHeight="1">
      <c r="B590" s="3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</row>
    <row r="591" ht="15.75" customHeight="1">
      <c r="B591" s="3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</row>
    <row r="592" ht="15.75" customHeight="1">
      <c r="B592" s="3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</row>
    <row r="593" ht="15.75" customHeight="1">
      <c r="B593" s="3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</row>
    <row r="594" ht="15.75" customHeight="1">
      <c r="B594" s="3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</row>
    <row r="595" ht="15.75" customHeight="1">
      <c r="B595" s="3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</row>
    <row r="596" ht="15.75" customHeight="1">
      <c r="B596" s="3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</row>
    <row r="597" ht="15.75" customHeight="1">
      <c r="B597" s="3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</row>
    <row r="598" ht="15.75" customHeight="1">
      <c r="B598" s="3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</row>
    <row r="599" ht="15.75" customHeight="1">
      <c r="B599" s="3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</row>
    <row r="600" ht="15.75" customHeight="1">
      <c r="B600" s="3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</row>
    <row r="601" ht="15.75" customHeight="1">
      <c r="B601" s="3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</row>
    <row r="602" ht="15.75" customHeight="1">
      <c r="B602" s="3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</row>
    <row r="603" ht="15.75" customHeight="1">
      <c r="B603" s="3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</row>
    <row r="604" ht="15.75" customHeight="1">
      <c r="B604" s="3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</row>
    <row r="605" ht="15.75" customHeight="1">
      <c r="B605" s="3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</row>
    <row r="606" ht="15.75" customHeight="1">
      <c r="B606" s="3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</row>
    <row r="607" ht="15.75" customHeight="1">
      <c r="B607" s="3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</row>
    <row r="608" ht="15.75" customHeight="1">
      <c r="B608" s="3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</row>
    <row r="609" ht="15.75" customHeight="1">
      <c r="B609" s="3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</row>
    <row r="610" ht="15.75" customHeight="1">
      <c r="B610" s="3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</row>
    <row r="611" ht="15.75" customHeight="1">
      <c r="B611" s="3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</row>
    <row r="612" ht="15.75" customHeight="1">
      <c r="B612" s="3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</row>
    <row r="613" ht="15.75" customHeight="1">
      <c r="B613" s="3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</row>
    <row r="614" ht="15.75" customHeight="1">
      <c r="B614" s="3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</row>
    <row r="615" ht="15.75" customHeight="1">
      <c r="B615" s="3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</row>
    <row r="616" ht="15.75" customHeight="1">
      <c r="B616" s="3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</row>
    <row r="617" ht="15.75" customHeight="1">
      <c r="B617" s="3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</row>
    <row r="618" ht="15.75" customHeight="1">
      <c r="B618" s="3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</row>
    <row r="619" ht="15.75" customHeight="1">
      <c r="B619" s="3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</row>
    <row r="620" ht="15.75" customHeight="1">
      <c r="B620" s="3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</row>
    <row r="621" ht="15.75" customHeight="1">
      <c r="B621" s="3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</row>
    <row r="622" ht="15.75" customHeight="1">
      <c r="B622" s="3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</row>
    <row r="623" ht="15.75" customHeight="1">
      <c r="B623" s="3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</row>
    <row r="624" ht="15.75" customHeight="1">
      <c r="B624" s="3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</row>
    <row r="625" ht="15.75" customHeight="1">
      <c r="B625" s="3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</row>
    <row r="626" ht="15.75" customHeight="1">
      <c r="B626" s="3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</row>
    <row r="627" ht="15.75" customHeight="1">
      <c r="B627" s="3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</row>
    <row r="628" ht="15.75" customHeight="1">
      <c r="B628" s="3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</row>
    <row r="629" ht="15.75" customHeight="1">
      <c r="B629" s="3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</row>
    <row r="630" ht="15.75" customHeight="1">
      <c r="B630" s="3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</row>
    <row r="631" ht="15.75" customHeight="1">
      <c r="B631" s="3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</row>
    <row r="632" ht="15.75" customHeight="1">
      <c r="B632" s="3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</row>
    <row r="633" ht="15.75" customHeight="1">
      <c r="B633" s="3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</row>
    <row r="634" ht="15.75" customHeight="1">
      <c r="B634" s="3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</row>
    <row r="635" ht="15.75" customHeight="1">
      <c r="B635" s="3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</row>
    <row r="636" ht="15.75" customHeight="1">
      <c r="B636" s="3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</row>
    <row r="637" ht="15.75" customHeight="1">
      <c r="B637" s="3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</row>
    <row r="638" ht="15.75" customHeight="1">
      <c r="B638" s="3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</row>
    <row r="639" ht="15.75" customHeight="1">
      <c r="B639" s="3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</row>
    <row r="640" ht="15.75" customHeight="1">
      <c r="B640" s="3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</row>
    <row r="641" ht="15.75" customHeight="1">
      <c r="B641" s="3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</row>
    <row r="642" ht="15.75" customHeight="1">
      <c r="B642" s="3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</row>
    <row r="643" ht="15.75" customHeight="1">
      <c r="B643" s="3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</row>
    <row r="644" ht="15.75" customHeight="1">
      <c r="B644" s="3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</row>
    <row r="645" ht="15.75" customHeight="1">
      <c r="B645" s="3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</row>
    <row r="646" ht="15.75" customHeight="1">
      <c r="B646" s="3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</row>
    <row r="647" ht="15.75" customHeight="1">
      <c r="B647" s="3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</row>
    <row r="648" ht="15.75" customHeight="1">
      <c r="B648" s="3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</row>
    <row r="649" ht="15.75" customHeight="1">
      <c r="B649" s="3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</row>
    <row r="650" ht="15.75" customHeight="1">
      <c r="B650" s="3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</row>
    <row r="651" ht="15.75" customHeight="1">
      <c r="B651" s="3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</row>
    <row r="652" ht="15.75" customHeight="1">
      <c r="B652" s="3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</row>
    <row r="653" ht="15.75" customHeight="1">
      <c r="B653" s="3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</row>
    <row r="654" ht="15.75" customHeight="1">
      <c r="B654" s="3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</row>
    <row r="655" ht="15.75" customHeight="1">
      <c r="B655" s="3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</row>
    <row r="656" ht="15.75" customHeight="1">
      <c r="B656" s="3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</row>
    <row r="657" ht="15.75" customHeight="1">
      <c r="B657" s="3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</row>
    <row r="658" ht="15.75" customHeight="1">
      <c r="B658" s="3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</row>
    <row r="659" ht="15.75" customHeight="1">
      <c r="B659" s="3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</row>
    <row r="660" ht="15.75" customHeight="1">
      <c r="B660" s="3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</row>
    <row r="661" ht="15.75" customHeight="1">
      <c r="B661" s="3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</row>
    <row r="662" ht="15.75" customHeight="1">
      <c r="B662" s="3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</row>
    <row r="663" ht="15.75" customHeight="1">
      <c r="B663" s="3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</row>
    <row r="664" ht="15.75" customHeight="1">
      <c r="B664" s="3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</row>
    <row r="665" ht="15.75" customHeight="1">
      <c r="B665" s="3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</row>
    <row r="666" ht="15.75" customHeight="1">
      <c r="B666" s="3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</row>
    <row r="667" ht="15.75" customHeight="1">
      <c r="B667" s="3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</row>
    <row r="668" ht="15.75" customHeight="1">
      <c r="B668" s="3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</row>
    <row r="669" ht="15.75" customHeight="1">
      <c r="B669" s="3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</row>
    <row r="670" ht="15.75" customHeight="1">
      <c r="B670" s="3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</row>
    <row r="671" ht="15.75" customHeight="1">
      <c r="B671" s="3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</row>
    <row r="672" ht="15.75" customHeight="1">
      <c r="B672" s="3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</row>
    <row r="673" ht="15.75" customHeight="1">
      <c r="B673" s="3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</row>
    <row r="674" ht="15.75" customHeight="1">
      <c r="B674" s="3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</row>
    <row r="675" ht="15.75" customHeight="1">
      <c r="B675" s="3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</row>
    <row r="676" ht="15.75" customHeight="1">
      <c r="B676" s="3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</row>
    <row r="677" ht="15.75" customHeight="1">
      <c r="B677" s="3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</row>
    <row r="678" ht="15.75" customHeight="1">
      <c r="B678" s="3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</row>
    <row r="679" ht="15.75" customHeight="1">
      <c r="B679" s="3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</row>
    <row r="680" ht="15.75" customHeight="1">
      <c r="B680" s="3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</row>
    <row r="681" ht="15.75" customHeight="1">
      <c r="B681" s="3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</row>
    <row r="682" ht="15.75" customHeight="1">
      <c r="B682" s="3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</row>
    <row r="683" ht="15.75" customHeight="1">
      <c r="B683" s="3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</row>
    <row r="684" ht="15.75" customHeight="1">
      <c r="B684" s="3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</row>
    <row r="685" ht="15.75" customHeight="1">
      <c r="B685" s="3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</row>
    <row r="686" ht="15.75" customHeight="1">
      <c r="B686" s="3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</row>
    <row r="687" ht="15.75" customHeight="1">
      <c r="B687" s="3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</row>
    <row r="688" ht="15.75" customHeight="1">
      <c r="B688" s="3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</row>
    <row r="689" ht="15.75" customHeight="1">
      <c r="B689" s="3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</row>
    <row r="690" ht="15.75" customHeight="1">
      <c r="B690" s="3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</row>
    <row r="691" ht="15.75" customHeight="1">
      <c r="B691" s="3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</row>
    <row r="692" ht="15.75" customHeight="1">
      <c r="B692" s="3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</row>
    <row r="693" ht="15.75" customHeight="1">
      <c r="B693" s="3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</row>
    <row r="694" ht="15.75" customHeight="1">
      <c r="B694" s="3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</row>
    <row r="695" ht="15.75" customHeight="1">
      <c r="B695" s="3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</row>
    <row r="696" ht="15.75" customHeight="1">
      <c r="B696" s="3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</row>
    <row r="697" ht="15.75" customHeight="1">
      <c r="B697" s="3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</row>
    <row r="698" ht="15.75" customHeight="1">
      <c r="B698" s="3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</row>
    <row r="699" ht="15.75" customHeight="1">
      <c r="B699" s="3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</row>
    <row r="700" ht="15.75" customHeight="1">
      <c r="B700" s="3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</row>
    <row r="701" ht="15.75" customHeight="1">
      <c r="B701" s="3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</row>
    <row r="702" ht="15.75" customHeight="1">
      <c r="B702" s="3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</row>
    <row r="703" ht="15.75" customHeight="1">
      <c r="B703" s="3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</row>
    <row r="704" ht="15.75" customHeight="1">
      <c r="B704" s="3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</row>
    <row r="705" ht="15.75" customHeight="1">
      <c r="B705" s="3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</row>
    <row r="706" ht="15.75" customHeight="1">
      <c r="B706" s="3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</row>
    <row r="707" ht="15.75" customHeight="1">
      <c r="B707" s="3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</row>
    <row r="708" ht="15.75" customHeight="1">
      <c r="B708" s="3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</row>
    <row r="709" ht="15.75" customHeight="1">
      <c r="B709" s="3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</row>
    <row r="710" ht="15.75" customHeight="1">
      <c r="B710" s="3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</row>
    <row r="711" ht="15.75" customHeight="1">
      <c r="B711" s="3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</row>
    <row r="712" ht="15.75" customHeight="1">
      <c r="B712" s="3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</row>
    <row r="713" ht="15.75" customHeight="1">
      <c r="B713" s="3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</row>
    <row r="714" ht="15.75" customHeight="1">
      <c r="B714" s="3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</row>
    <row r="715" ht="15.75" customHeight="1">
      <c r="B715" s="3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</row>
    <row r="716" ht="15.75" customHeight="1">
      <c r="B716" s="3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</row>
    <row r="717" ht="15.75" customHeight="1">
      <c r="B717" s="3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</row>
    <row r="718" ht="15.75" customHeight="1">
      <c r="B718" s="3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</row>
    <row r="719" ht="15.75" customHeight="1">
      <c r="B719" s="3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</row>
    <row r="720" ht="15.75" customHeight="1">
      <c r="B720" s="3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</row>
    <row r="721" ht="15.75" customHeight="1">
      <c r="B721" s="3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</row>
    <row r="722" ht="15.75" customHeight="1">
      <c r="B722" s="3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</row>
    <row r="723" ht="15.75" customHeight="1">
      <c r="B723" s="3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</row>
    <row r="724" ht="15.75" customHeight="1">
      <c r="B724" s="3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</row>
    <row r="725" ht="15.75" customHeight="1">
      <c r="B725" s="3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</row>
    <row r="726" ht="15.75" customHeight="1">
      <c r="B726" s="3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</row>
    <row r="727" ht="15.75" customHeight="1">
      <c r="B727" s="3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</row>
    <row r="728" ht="15.75" customHeight="1">
      <c r="B728" s="3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</row>
    <row r="729" ht="15.75" customHeight="1">
      <c r="B729" s="3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</row>
    <row r="730" ht="15.75" customHeight="1">
      <c r="B730" s="3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</row>
    <row r="731" ht="15.75" customHeight="1">
      <c r="B731" s="3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</row>
    <row r="732" ht="15.75" customHeight="1">
      <c r="B732" s="3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ht="15.75" customHeight="1">
      <c r="B733" s="3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</row>
    <row r="734" ht="15.75" customHeight="1">
      <c r="B734" s="3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</row>
    <row r="735" ht="15.75" customHeight="1">
      <c r="B735" s="3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</row>
    <row r="736" ht="15.75" customHeight="1">
      <c r="B736" s="3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</row>
    <row r="737" ht="15.75" customHeight="1">
      <c r="B737" s="3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</row>
    <row r="738" ht="15.75" customHeight="1">
      <c r="B738" s="3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</row>
    <row r="739" ht="15.75" customHeight="1">
      <c r="B739" s="3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</row>
    <row r="740" ht="15.75" customHeight="1">
      <c r="B740" s="3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</row>
    <row r="741" ht="15.75" customHeight="1">
      <c r="B741" s="3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</row>
    <row r="742" ht="15.75" customHeight="1">
      <c r="B742" s="3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</row>
    <row r="743" ht="15.75" customHeight="1">
      <c r="B743" s="3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</row>
    <row r="744" ht="15.75" customHeight="1">
      <c r="B744" s="3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</row>
    <row r="745" ht="15.75" customHeight="1">
      <c r="B745" s="3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</row>
    <row r="746" ht="15.75" customHeight="1">
      <c r="B746" s="3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</row>
    <row r="747" ht="15.75" customHeight="1">
      <c r="B747" s="3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</row>
    <row r="748" ht="15.75" customHeight="1">
      <c r="B748" s="3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</row>
    <row r="749" ht="15.75" customHeight="1">
      <c r="B749" s="3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</row>
    <row r="750" ht="15.75" customHeight="1">
      <c r="B750" s="3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ht="15.75" customHeight="1">
      <c r="B751" s="3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</row>
    <row r="752" ht="15.75" customHeight="1">
      <c r="B752" s="3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</row>
    <row r="753" ht="15.75" customHeight="1">
      <c r="B753" s="3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</row>
    <row r="754" ht="15.75" customHeight="1">
      <c r="B754" s="3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</row>
    <row r="755" ht="15.75" customHeight="1">
      <c r="B755" s="3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</row>
    <row r="756" ht="15.75" customHeight="1">
      <c r="B756" s="3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</row>
    <row r="757" ht="15.75" customHeight="1">
      <c r="B757" s="3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</row>
    <row r="758" ht="15.75" customHeight="1">
      <c r="B758" s="3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</row>
    <row r="759" ht="15.75" customHeight="1">
      <c r="B759" s="3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</row>
    <row r="760" ht="15.75" customHeight="1">
      <c r="B760" s="3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</row>
    <row r="761" ht="15.75" customHeight="1">
      <c r="B761" s="3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</row>
    <row r="762" ht="15.75" customHeight="1">
      <c r="B762" s="3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</row>
    <row r="763" ht="15.75" customHeight="1">
      <c r="B763" s="3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</row>
    <row r="764" ht="15.75" customHeight="1">
      <c r="B764" s="3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</row>
    <row r="765" ht="15.75" customHeight="1">
      <c r="B765" s="3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</row>
    <row r="766" ht="15.75" customHeight="1">
      <c r="B766" s="3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</row>
    <row r="767" ht="15.75" customHeight="1">
      <c r="B767" s="3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</row>
    <row r="768" ht="15.75" customHeight="1">
      <c r="B768" s="3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</row>
    <row r="769" ht="15.75" customHeight="1">
      <c r="B769" s="3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</row>
    <row r="770" ht="15.75" customHeight="1">
      <c r="B770" s="3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</row>
    <row r="771" ht="15.75" customHeight="1">
      <c r="B771" s="3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</row>
    <row r="772" ht="15.75" customHeight="1">
      <c r="B772" s="3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</row>
    <row r="773" ht="15.75" customHeight="1">
      <c r="B773" s="3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</row>
    <row r="774" ht="15.75" customHeight="1">
      <c r="B774" s="3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</row>
    <row r="775" ht="15.75" customHeight="1">
      <c r="B775" s="3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</row>
    <row r="776" ht="15.75" customHeight="1">
      <c r="B776" s="3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</row>
    <row r="777" ht="15.75" customHeight="1">
      <c r="B777" s="3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</row>
    <row r="778" ht="15.75" customHeight="1">
      <c r="B778" s="3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</row>
    <row r="779" ht="15.75" customHeight="1">
      <c r="B779" s="3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</row>
    <row r="780" ht="15.75" customHeight="1">
      <c r="B780" s="3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</row>
    <row r="781" ht="15.75" customHeight="1">
      <c r="B781" s="3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</row>
    <row r="782" ht="15.75" customHeight="1">
      <c r="B782" s="3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</row>
    <row r="783" ht="15.75" customHeight="1">
      <c r="B783" s="3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</row>
    <row r="784" ht="15.75" customHeight="1">
      <c r="B784" s="3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</row>
    <row r="785" ht="15.75" customHeight="1">
      <c r="B785" s="3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</row>
    <row r="786" ht="15.75" customHeight="1">
      <c r="B786" s="3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</row>
    <row r="787" ht="15.75" customHeight="1">
      <c r="B787" s="3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</row>
    <row r="788" ht="15.75" customHeight="1">
      <c r="B788" s="3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</row>
    <row r="789" ht="15.75" customHeight="1">
      <c r="B789" s="3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</row>
    <row r="790" ht="15.75" customHeight="1">
      <c r="B790" s="3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</row>
    <row r="791" ht="15.75" customHeight="1">
      <c r="B791" s="3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</row>
    <row r="792" ht="15.75" customHeight="1">
      <c r="B792" s="3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</row>
    <row r="793" ht="15.75" customHeight="1">
      <c r="B793" s="3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</row>
    <row r="794" ht="15.75" customHeight="1">
      <c r="B794" s="3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</row>
    <row r="795" ht="15.75" customHeight="1">
      <c r="B795" s="3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</row>
    <row r="796" ht="15.75" customHeight="1">
      <c r="B796" s="3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</row>
    <row r="797" ht="15.75" customHeight="1">
      <c r="B797" s="3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</row>
    <row r="798" ht="15.75" customHeight="1">
      <c r="B798" s="3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</row>
    <row r="799" ht="15.75" customHeight="1">
      <c r="B799" s="3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</row>
    <row r="800" ht="15.75" customHeight="1">
      <c r="B800" s="3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</row>
    <row r="801" ht="15.75" customHeight="1">
      <c r="B801" s="3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</row>
    <row r="802" ht="15.75" customHeight="1">
      <c r="B802" s="3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</row>
    <row r="803" ht="15.75" customHeight="1">
      <c r="B803" s="3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</row>
    <row r="804" ht="15.75" customHeight="1">
      <c r="B804" s="3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</row>
    <row r="805" ht="15.75" customHeight="1">
      <c r="B805" s="3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</row>
    <row r="806" ht="15.75" customHeight="1">
      <c r="B806" s="3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</row>
    <row r="807" ht="15.75" customHeight="1">
      <c r="B807" s="3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</row>
    <row r="808" ht="15.75" customHeight="1">
      <c r="B808" s="3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</row>
    <row r="809" ht="15.75" customHeight="1">
      <c r="B809" s="3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</row>
    <row r="810" ht="15.75" customHeight="1">
      <c r="B810" s="3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</row>
    <row r="811" ht="15.75" customHeight="1">
      <c r="B811" s="3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</row>
    <row r="812" ht="15.75" customHeight="1">
      <c r="B812" s="3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</row>
    <row r="813" ht="15.75" customHeight="1">
      <c r="B813" s="3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</row>
    <row r="814" ht="15.75" customHeight="1">
      <c r="B814" s="3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</row>
    <row r="815" ht="15.75" customHeight="1">
      <c r="B815" s="3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</row>
    <row r="816" ht="15.75" customHeight="1">
      <c r="B816" s="3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</row>
    <row r="817" ht="15.75" customHeight="1">
      <c r="B817" s="3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</row>
    <row r="818" ht="15.75" customHeight="1">
      <c r="B818" s="3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</row>
    <row r="819" ht="15.75" customHeight="1">
      <c r="B819" s="3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</row>
    <row r="820" ht="15.75" customHeight="1">
      <c r="B820" s="3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</row>
    <row r="821" ht="15.75" customHeight="1">
      <c r="B821" s="3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</row>
    <row r="822" ht="15.75" customHeight="1">
      <c r="B822" s="3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</row>
    <row r="823" ht="15.75" customHeight="1">
      <c r="B823" s="3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</row>
    <row r="824" ht="15.75" customHeight="1">
      <c r="B824" s="3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</row>
    <row r="825" ht="15.75" customHeight="1">
      <c r="B825" s="3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</row>
    <row r="826" ht="15.75" customHeight="1">
      <c r="B826" s="3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</row>
    <row r="827" ht="15.75" customHeight="1">
      <c r="B827" s="3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</row>
    <row r="828" ht="15.75" customHeight="1">
      <c r="B828" s="3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</row>
    <row r="829" ht="15.75" customHeight="1">
      <c r="B829" s="3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</row>
    <row r="830" ht="15.75" customHeight="1">
      <c r="B830" s="3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</row>
    <row r="831" ht="15.75" customHeight="1">
      <c r="B831" s="3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</row>
    <row r="832" ht="15.75" customHeight="1">
      <c r="B832" s="3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</row>
    <row r="833" ht="15.75" customHeight="1">
      <c r="B833" s="3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</row>
    <row r="834" ht="15.75" customHeight="1">
      <c r="B834" s="3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</row>
    <row r="835" ht="15.75" customHeight="1">
      <c r="B835" s="3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</row>
    <row r="836" ht="15.75" customHeight="1">
      <c r="B836" s="3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</row>
    <row r="837" ht="15.75" customHeight="1">
      <c r="B837" s="3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</row>
    <row r="838" ht="15.75" customHeight="1">
      <c r="B838" s="3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</row>
    <row r="839" ht="15.75" customHeight="1">
      <c r="B839" s="3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</row>
    <row r="840" ht="15.75" customHeight="1">
      <c r="B840" s="3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</row>
    <row r="841" ht="15.75" customHeight="1">
      <c r="B841" s="3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</row>
    <row r="842" ht="15.75" customHeight="1">
      <c r="B842" s="3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</row>
    <row r="843" ht="15.75" customHeight="1">
      <c r="B843" s="3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</row>
    <row r="844" ht="15.75" customHeight="1">
      <c r="B844" s="3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</row>
    <row r="845" ht="15.75" customHeight="1">
      <c r="B845" s="3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</row>
    <row r="846" ht="15.75" customHeight="1">
      <c r="B846" s="3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</row>
    <row r="847" ht="15.75" customHeight="1">
      <c r="B847" s="3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</row>
    <row r="848" ht="15.75" customHeight="1">
      <c r="B848" s="3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</row>
    <row r="849" ht="15.75" customHeight="1">
      <c r="B849" s="3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</row>
    <row r="850" ht="15.75" customHeight="1">
      <c r="B850" s="3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</row>
    <row r="851" ht="15.75" customHeight="1">
      <c r="B851" s="3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</row>
    <row r="852" ht="15.75" customHeight="1">
      <c r="B852" s="3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</row>
    <row r="853" ht="15.75" customHeight="1">
      <c r="B853" s="3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</row>
    <row r="854" ht="15.75" customHeight="1">
      <c r="B854" s="3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</row>
    <row r="855" ht="15.75" customHeight="1">
      <c r="B855" s="3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</row>
    <row r="856" ht="15.75" customHeight="1">
      <c r="B856" s="3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</row>
    <row r="857" ht="15.75" customHeight="1">
      <c r="B857" s="3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</row>
    <row r="858" ht="15.75" customHeight="1">
      <c r="B858" s="3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</row>
    <row r="859" ht="15.75" customHeight="1">
      <c r="B859" s="3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</row>
    <row r="860" ht="15.75" customHeight="1">
      <c r="B860" s="3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</row>
    <row r="861" ht="15.75" customHeight="1">
      <c r="B861" s="3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</row>
    <row r="862" ht="15.75" customHeight="1">
      <c r="B862" s="3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</row>
    <row r="863" ht="15.75" customHeight="1">
      <c r="B863" s="3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</row>
    <row r="864" ht="15.75" customHeight="1">
      <c r="B864" s="3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</row>
    <row r="865" ht="15.75" customHeight="1">
      <c r="B865" s="3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</row>
    <row r="866" ht="15.75" customHeight="1">
      <c r="B866" s="3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</row>
    <row r="867" ht="15.75" customHeight="1">
      <c r="B867" s="3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</row>
    <row r="868" ht="15.75" customHeight="1">
      <c r="B868" s="3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</row>
    <row r="869" ht="15.75" customHeight="1">
      <c r="B869" s="3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</row>
    <row r="870" ht="15.75" customHeight="1">
      <c r="B870" s="3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</row>
    <row r="871" ht="15.75" customHeight="1">
      <c r="B871" s="3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</row>
    <row r="872" ht="15.75" customHeight="1">
      <c r="B872" s="3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</row>
    <row r="873" ht="15.75" customHeight="1">
      <c r="B873" s="3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</row>
    <row r="874" ht="15.75" customHeight="1">
      <c r="B874" s="3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</row>
    <row r="875" ht="15.75" customHeight="1">
      <c r="B875" s="3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</row>
    <row r="876" ht="15.75" customHeight="1">
      <c r="B876" s="3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</row>
    <row r="877" ht="15.75" customHeight="1">
      <c r="B877" s="3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</row>
    <row r="878" ht="15.75" customHeight="1">
      <c r="B878" s="3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</row>
    <row r="879" ht="15.75" customHeight="1">
      <c r="B879" s="3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</row>
    <row r="880" ht="15.75" customHeight="1">
      <c r="B880" s="3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</row>
    <row r="881" ht="15.75" customHeight="1">
      <c r="B881" s="3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</row>
    <row r="882" ht="15.75" customHeight="1">
      <c r="B882" s="3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</row>
    <row r="883" ht="15.75" customHeight="1">
      <c r="B883" s="3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</row>
    <row r="884" ht="15.75" customHeight="1">
      <c r="B884" s="3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</row>
    <row r="885" ht="15.75" customHeight="1">
      <c r="B885" s="3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</row>
    <row r="886" ht="15.75" customHeight="1">
      <c r="B886" s="3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</row>
    <row r="887" ht="15.75" customHeight="1">
      <c r="B887" s="3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</row>
    <row r="888" ht="15.75" customHeight="1">
      <c r="B888" s="3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</row>
    <row r="889" ht="15.75" customHeight="1">
      <c r="B889" s="3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</row>
    <row r="890" ht="15.75" customHeight="1">
      <c r="B890" s="3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</row>
    <row r="891" ht="15.75" customHeight="1">
      <c r="B891" s="3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</row>
    <row r="892" ht="15.75" customHeight="1">
      <c r="B892" s="3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</row>
    <row r="893" ht="15.75" customHeight="1">
      <c r="B893" s="3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</row>
    <row r="894" ht="15.75" customHeight="1">
      <c r="B894" s="3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</row>
    <row r="895" ht="15.75" customHeight="1">
      <c r="B895" s="3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</row>
    <row r="896" ht="15.75" customHeight="1">
      <c r="B896" s="3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</row>
    <row r="897" ht="15.75" customHeight="1">
      <c r="B897" s="3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</row>
    <row r="898" ht="15.75" customHeight="1">
      <c r="B898" s="3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</row>
    <row r="899" ht="15.75" customHeight="1">
      <c r="B899" s="3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</row>
    <row r="900" ht="15.75" customHeight="1">
      <c r="B900" s="3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</row>
    <row r="901" ht="15.75" customHeight="1">
      <c r="B901" s="3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</row>
    <row r="902" ht="15.75" customHeight="1">
      <c r="B902" s="3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</row>
    <row r="903" ht="15.75" customHeight="1">
      <c r="B903" s="3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</row>
    <row r="904" ht="15.75" customHeight="1">
      <c r="B904" s="3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</row>
    <row r="905" ht="15.75" customHeight="1">
      <c r="B905" s="3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</row>
    <row r="906" ht="15.75" customHeight="1">
      <c r="B906" s="3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</row>
    <row r="907" ht="15.75" customHeight="1">
      <c r="B907" s="3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</row>
    <row r="908" ht="15.75" customHeight="1">
      <c r="B908" s="3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</row>
    <row r="909" ht="15.75" customHeight="1">
      <c r="B909" s="3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</row>
    <row r="910" ht="15.75" customHeight="1">
      <c r="B910" s="3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</row>
    <row r="911" ht="15.75" customHeight="1">
      <c r="B911" s="3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</row>
    <row r="912" ht="15.75" customHeight="1">
      <c r="B912" s="3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</row>
    <row r="913" ht="15.75" customHeight="1">
      <c r="B913" s="3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ht="15.75" customHeight="1">
      <c r="B914" s="3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</row>
    <row r="915" ht="15.75" customHeight="1">
      <c r="B915" s="3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</row>
    <row r="916" ht="15.75" customHeight="1">
      <c r="B916" s="3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</row>
    <row r="917" ht="15.75" customHeight="1">
      <c r="B917" s="3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</row>
    <row r="918" ht="15.75" customHeight="1">
      <c r="B918" s="3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</row>
    <row r="919" ht="15.75" customHeight="1">
      <c r="B919" s="3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</row>
    <row r="920" ht="15.75" customHeight="1">
      <c r="B920" s="3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</row>
    <row r="921" ht="15.75" customHeight="1">
      <c r="B921" s="3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</row>
    <row r="922" ht="15.75" customHeight="1">
      <c r="B922" s="3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</row>
    <row r="923" ht="15.75" customHeight="1">
      <c r="B923" s="3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</row>
    <row r="924" ht="15.75" customHeight="1">
      <c r="B924" s="3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</row>
    <row r="925" ht="15.75" customHeight="1">
      <c r="B925" s="3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</row>
    <row r="926" ht="15.75" customHeight="1">
      <c r="B926" s="3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</row>
    <row r="927" ht="15.75" customHeight="1">
      <c r="B927" s="3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</row>
    <row r="928" ht="15.75" customHeight="1">
      <c r="B928" s="3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</row>
    <row r="929" ht="15.75" customHeight="1">
      <c r="B929" s="3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</row>
    <row r="930" ht="15.75" customHeight="1">
      <c r="B930" s="3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</row>
    <row r="931" ht="15.75" customHeight="1">
      <c r="B931" s="3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</row>
    <row r="932" ht="15.75" customHeight="1">
      <c r="B932" s="3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</row>
    <row r="933" ht="15.75" customHeight="1">
      <c r="B933" s="3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</row>
    <row r="934" ht="15.75" customHeight="1">
      <c r="B934" s="3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</row>
    <row r="935" ht="15.75" customHeight="1">
      <c r="B935" s="3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</row>
    <row r="936" ht="15.75" customHeight="1">
      <c r="B936" s="3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</row>
    <row r="937" ht="15.75" customHeight="1">
      <c r="B937" s="3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</row>
    <row r="938" ht="15.75" customHeight="1">
      <c r="B938" s="3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</row>
    <row r="939" ht="15.75" customHeight="1">
      <c r="B939" s="3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</row>
    <row r="940" ht="15.75" customHeight="1">
      <c r="B940" s="3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</row>
    <row r="941" ht="15.75" customHeight="1">
      <c r="B941" s="3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</row>
    <row r="942" ht="15.75" customHeight="1">
      <c r="B942" s="3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</row>
    <row r="943" ht="15.75" customHeight="1">
      <c r="B943" s="3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</row>
    <row r="944" ht="15.75" customHeight="1">
      <c r="B944" s="3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</row>
    <row r="945" ht="15.75" customHeight="1">
      <c r="B945" s="3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</row>
    <row r="946" ht="15.75" customHeight="1">
      <c r="B946" s="3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</row>
    <row r="947" ht="15.75" customHeight="1">
      <c r="B947" s="3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</row>
    <row r="948" ht="15.75" customHeight="1">
      <c r="B948" s="3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</row>
    <row r="949" ht="15.75" customHeight="1">
      <c r="B949" s="3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</row>
    <row r="950" ht="15.75" customHeight="1">
      <c r="B950" s="3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</row>
    <row r="951" ht="15.75" customHeight="1">
      <c r="B951" s="3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</row>
    <row r="952" ht="15.75" customHeight="1">
      <c r="B952" s="3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</row>
    <row r="953" ht="15.75" customHeight="1">
      <c r="B953" s="3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</row>
    <row r="954" ht="15.75" customHeight="1">
      <c r="B954" s="3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</row>
    <row r="955" ht="15.75" customHeight="1">
      <c r="B955" s="3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</row>
    <row r="956" ht="15.75" customHeight="1">
      <c r="B956" s="3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</row>
    <row r="957" ht="15.75" customHeight="1">
      <c r="B957" s="3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</row>
    <row r="958" ht="15.75" customHeight="1">
      <c r="B958" s="3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</row>
    <row r="959" ht="15.75" customHeight="1">
      <c r="B959" s="3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</row>
    <row r="960" ht="15.75" customHeight="1">
      <c r="B960" s="3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</row>
    <row r="961" ht="15.75" customHeight="1">
      <c r="B961" s="3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</row>
    <row r="962" ht="15.75" customHeight="1">
      <c r="B962" s="3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</row>
    <row r="963" ht="15.75" customHeight="1">
      <c r="B963" s="3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</row>
    <row r="964" ht="15.75" customHeight="1">
      <c r="B964" s="3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</row>
    <row r="965" ht="15.75" customHeight="1">
      <c r="B965" s="3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</row>
    <row r="966" ht="15.75" customHeight="1">
      <c r="B966" s="3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</row>
    <row r="967" ht="15.75" customHeight="1">
      <c r="B967" s="3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</row>
    <row r="968" ht="15.75" customHeight="1">
      <c r="B968" s="3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</row>
    <row r="969" ht="15.75" customHeight="1">
      <c r="B969" s="3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</row>
    <row r="970" ht="15.75" customHeight="1">
      <c r="B970" s="3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</row>
    <row r="971" ht="15.75" customHeight="1">
      <c r="B971" s="3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</row>
    <row r="972" ht="15.75" customHeight="1">
      <c r="B972" s="3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</row>
    <row r="973" ht="15.75" customHeight="1">
      <c r="B973" s="3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</row>
    <row r="974" ht="15.75" customHeight="1">
      <c r="B974" s="3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</row>
    <row r="975" ht="15.75" customHeight="1">
      <c r="B975" s="3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</row>
    <row r="976" ht="15.75" customHeight="1">
      <c r="B976" s="3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</row>
    <row r="977" ht="15.75" customHeight="1">
      <c r="B977" s="3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</row>
    <row r="978" ht="15.75" customHeight="1">
      <c r="B978" s="3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</row>
    <row r="979" ht="15.75" customHeight="1">
      <c r="B979" s="3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</row>
    <row r="980" ht="15.75" customHeight="1">
      <c r="B980" s="3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</row>
    <row r="981" ht="15.75" customHeight="1">
      <c r="B981" s="3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</row>
    <row r="982" ht="15.75" customHeight="1">
      <c r="B982" s="3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</row>
    <row r="983" ht="15.75" customHeight="1">
      <c r="B983" s="3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</row>
    <row r="984" ht="15.75" customHeight="1">
      <c r="B984" s="3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</row>
    <row r="985" ht="15.75" customHeight="1">
      <c r="B985" s="3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</row>
    <row r="986" ht="15.75" customHeight="1">
      <c r="B986" s="3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</row>
    <row r="987" ht="15.75" customHeight="1">
      <c r="B987" s="3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</row>
    <row r="988" ht="15.75" customHeight="1">
      <c r="B988" s="3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</row>
    <row r="989" ht="15.75" customHeight="1">
      <c r="B989" s="3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</row>
    <row r="990" ht="15.75" customHeight="1">
      <c r="B990" s="3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</row>
    <row r="991" ht="15.75" customHeight="1">
      <c r="B991" s="3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</row>
    <row r="992" ht="15.75" customHeight="1">
      <c r="B992" s="3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</row>
    <row r="993" ht="15.75" customHeight="1">
      <c r="B993" s="3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</row>
    <row r="994" ht="15.75" customHeight="1">
      <c r="B994" s="3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</row>
    <row r="995" ht="15.75" customHeight="1">
      <c r="B995" s="3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</row>
    <row r="996" ht="15.75" customHeight="1">
      <c r="B996" s="3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</row>
    <row r="997" ht="15.75" customHeight="1">
      <c r="B997" s="3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</row>
    <row r="998" ht="15.75" customHeight="1">
      <c r="B998" s="3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</row>
    <row r="999" ht="15.75" customHeight="1">
      <c r="B999" s="3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</row>
    <row r="1000" ht="15.75" customHeight="1">
      <c r="B1000" s="3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</row>
  </sheetData>
  <printOptions/>
  <pageMargins bottom="1.0" footer="0.0" header="0.0" left="0.75" right="0.75" top="1.0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67"/>
    <col customWidth="1" min="2" max="2" width="69.67"/>
    <col customWidth="1" min="3" max="26" width="10.56"/>
  </cols>
  <sheetData>
    <row r="1" ht="15.75" customHeight="1">
      <c r="B1" s="273"/>
    </row>
    <row r="2" ht="15.75" customHeight="1">
      <c r="B2" s="273"/>
    </row>
    <row r="3" ht="15.75" customHeight="1">
      <c r="B3" s="274" t="s">
        <v>438</v>
      </c>
    </row>
    <row r="4" ht="15.75" customHeight="1">
      <c r="B4" s="274" t="s">
        <v>439</v>
      </c>
    </row>
    <row r="5" ht="15.75" customHeight="1">
      <c r="B5" s="273" t="s">
        <v>440</v>
      </c>
    </row>
    <row r="6" ht="15.75" customHeight="1"/>
    <row r="7" ht="15.75" customHeight="1">
      <c r="B7" s="273" t="s">
        <v>441</v>
      </c>
    </row>
    <row r="8" ht="15.75" customHeight="1">
      <c r="B8" s="273" t="s">
        <v>442</v>
      </c>
    </row>
    <row r="9" ht="15.75" customHeight="1"/>
    <row r="10" ht="15.75" customHeight="1">
      <c r="B10" s="273"/>
    </row>
    <row r="11" ht="15.75" customHeight="1">
      <c r="B11" s="273"/>
    </row>
    <row r="12" ht="15.75" customHeight="1">
      <c r="B12" s="273"/>
    </row>
    <row r="13" ht="15.75" customHeight="1">
      <c r="B13" s="273"/>
    </row>
    <row r="14" ht="15.75" customHeight="1">
      <c r="B14" s="273"/>
    </row>
    <row r="15" ht="15.75" customHeight="1">
      <c r="B15" s="273"/>
    </row>
    <row r="16" ht="15.75" customHeight="1">
      <c r="B16" s="273"/>
    </row>
    <row r="17" ht="15.75" customHeight="1">
      <c r="B17" s="273"/>
    </row>
    <row r="18" ht="15.75" customHeight="1">
      <c r="B18" s="273"/>
    </row>
    <row r="19" ht="15.75" customHeight="1">
      <c r="B19" s="273"/>
    </row>
    <row r="20" ht="15.75" customHeight="1">
      <c r="B20" s="273"/>
    </row>
    <row r="21" ht="15.75" customHeight="1">
      <c r="B21" s="273"/>
    </row>
    <row r="22" ht="15.75" customHeight="1">
      <c r="B22" s="273"/>
    </row>
    <row r="23" ht="15.75" customHeight="1">
      <c r="B23" s="273"/>
    </row>
    <row r="24" ht="15.75" customHeight="1">
      <c r="B24" s="273"/>
    </row>
    <row r="25" ht="15.75" customHeight="1">
      <c r="B25" s="273"/>
    </row>
    <row r="26" ht="15.75" customHeight="1">
      <c r="B26" s="273"/>
    </row>
    <row r="27" ht="15.75" customHeight="1">
      <c r="B27" s="273"/>
    </row>
    <row r="28" ht="15.75" customHeight="1">
      <c r="B28" s="273"/>
    </row>
    <row r="29" ht="15.75" customHeight="1">
      <c r="B29" s="273"/>
    </row>
    <row r="30" ht="15.75" customHeight="1">
      <c r="B30" s="273"/>
    </row>
    <row r="31" ht="15.75" customHeight="1">
      <c r="B31" s="273"/>
    </row>
    <row r="32" ht="15.75" customHeight="1">
      <c r="B32" s="273"/>
    </row>
    <row r="33" ht="15.75" customHeight="1">
      <c r="B33" s="273"/>
    </row>
    <row r="34" ht="15.75" customHeight="1">
      <c r="B34" s="273"/>
    </row>
    <row r="35" ht="15.75" customHeight="1">
      <c r="B35" s="273"/>
    </row>
    <row r="36" ht="15.75" customHeight="1">
      <c r="B36" s="273"/>
    </row>
    <row r="37" ht="15.75" customHeight="1">
      <c r="B37" s="273"/>
    </row>
    <row r="38" ht="15.75" customHeight="1">
      <c r="B38" s="273"/>
    </row>
    <row r="39" ht="15.75" customHeight="1">
      <c r="B39" s="273"/>
    </row>
    <row r="40" ht="15.75" customHeight="1">
      <c r="B40" s="273"/>
    </row>
    <row r="41" ht="15.75" customHeight="1">
      <c r="B41" s="273"/>
    </row>
    <row r="42" ht="15.75" customHeight="1">
      <c r="B42" s="273"/>
    </row>
    <row r="43" ht="15.75" customHeight="1">
      <c r="B43" s="273"/>
    </row>
    <row r="44" ht="15.75" customHeight="1">
      <c r="B44" s="273"/>
    </row>
    <row r="45" ht="15.75" customHeight="1">
      <c r="B45" s="273"/>
    </row>
    <row r="46" ht="15.75" customHeight="1">
      <c r="B46" s="273"/>
    </row>
    <row r="47" ht="15.75" customHeight="1">
      <c r="B47" s="273"/>
    </row>
    <row r="48" ht="15.75" customHeight="1">
      <c r="B48" s="273"/>
    </row>
    <row r="49" ht="15.75" customHeight="1">
      <c r="B49" s="273"/>
    </row>
    <row r="50" ht="15.75" customHeight="1">
      <c r="B50" s="273"/>
    </row>
    <row r="51" ht="15.75" customHeight="1">
      <c r="B51" s="273"/>
    </row>
    <row r="52" ht="15.75" customHeight="1">
      <c r="B52" s="273"/>
    </row>
    <row r="53" ht="15.75" customHeight="1">
      <c r="B53" s="273"/>
    </row>
    <row r="54" ht="15.75" customHeight="1">
      <c r="B54" s="273"/>
    </row>
    <row r="55" ht="15.75" customHeight="1">
      <c r="B55" s="273"/>
    </row>
    <row r="56" ht="15.75" customHeight="1">
      <c r="B56" s="273"/>
    </row>
    <row r="57" ht="15.75" customHeight="1">
      <c r="B57" s="273"/>
    </row>
    <row r="58" ht="15.75" customHeight="1">
      <c r="B58" s="273"/>
    </row>
    <row r="59" ht="15.75" customHeight="1">
      <c r="B59" s="273"/>
    </row>
    <row r="60" ht="15.75" customHeight="1">
      <c r="B60" s="273"/>
    </row>
    <row r="61" ht="15.75" customHeight="1">
      <c r="B61" s="273"/>
    </row>
    <row r="62" ht="15.75" customHeight="1">
      <c r="B62" s="273"/>
    </row>
    <row r="63" ht="15.75" customHeight="1">
      <c r="B63" s="273"/>
    </row>
    <row r="64" ht="15.75" customHeight="1">
      <c r="B64" s="273"/>
    </row>
    <row r="65" ht="15.75" customHeight="1">
      <c r="B65" s="273"/>
    </row>
    <row r="66" ht="15.75" customHeight="1">
      <c r="B66" s="273"/>
    </row>
    <row r="67" ht="15.75" customHeight="1">
      <c r="B67" s="273"/>
    </row>
    <row r="68" ht="15.75" customHeight="1">
      <c r="B68" s="273"/>
    </row>
    <row r="69" ht="15.75" customHeight="1">
      <c r="B69" s="273"/>
    </row>
    <row r="70" ht="15.75" customHeight="1">
      <c r="B70" s="273"/>
    </row>
    <row r="71" ht="15.75" customHeight="1">
      <c r="B71" s="273"/>
    </row>
    <row r="72" ht="15.75" customHeight="1">
      <c r="B72" s="273"/>
    </row>
    <row r="73" ht="15.75" customHeight="1">
      <c r="B73" s="273"/>
    </row>
    <row r="74" ht="15.75" customHeight="1">
      <c r="B74" s="273"/>
    </row>
    <row r="75" ht="15.75" customHeight="1">
      <c r="B75" s="273"/>
    </row>
    <row r="76" ht="15.75" customHeight="1">
      <c r="B76" s="273"/>
    </row>
    <row r="77" ht="15.75" customHeight="1">
      <c r="B77" s="273"/>
    </row>
    <row r="78" ht="15.75" customHeight="1">
      <c r="B78" s="273"/>
    </row>
    <row r="79" ht="15.75" customHeight="1">
      <c r="B79" s="273"/>
    </row>
    <row r="80" ht="15.75" customHeight="1">
      <c r="B80" s="273"/>
    </row>
    <row r="81" ht="15.75" customHeight="1">
      <c r="B81" s="273"/>
    </row>
    <row r="82" ht="15.75" customHeight="1">
      <c r="B82" s="273"/>
    </row>
    <row r="83" ht="15.75" customHeight="1">
      <c r="B83" s="273"/>
    </row>
    <row r="84" ht="15.75" customHeight="1">
      <c r="B84" s="273"/>
    </row>
    <row r="85" ht="15.75" customHeight="1">
      <c r="B85" s="273"/>
    </row>
    <row r="86" ht="15.75" customHeight="1">
      <c r="B86" s="273"/>
    </row>
    <row r="87" ht="15.75" customHeight="1">
      <c r="B87" s="273"/>
    </row>
    <row r="88" ht="15.75" customHeight="1">
      <c r="B88" s="273"/>
    </row>
    <row r="89" ht="15.75" customHeight="1">
      <c r="B89" s="273"/>
    </row>
    <row r="90" ht="15.75" customHeight="1">
      <c r="B90" s="273"/>
    </row>
    <row r="91" ht="15.75" customHeight="1">
      <c r="B91" s="273"/>
    </row>
    <row r="92" ht="15.75" customHeight="1">
      <c r="B92" s="273"/>
    </row>
    <row r="93" ht="15.75" customHeight="1">
      <c r="B93" s="273"/>
    </row>
    <row r="94" ht="15.75" customHeight="1">
      <c r="B94" s="273"/>
    </row>
    <row r="95" ht="15.75" customHeight="1">
      <c r="B95" s="273"/>
    </row>
    <row r="96" ht="15.75" customHeight="1">
      <c r="B96" s="273"/>
    </row>
    <row r="97" ht="15.75" customHeight="1">
      <c r="B97" s="273"/>
    </row>
    <row r="98" ht="15.75" customHeight="1">
      <c r="B98" s="273"/>
    </row>
    <row r="99" ht="15.75" customHeight="1">
      <c r="B99" s="273"/>
    </row>
    <row r="100" ht="15.75" customHeight="1">
      <c r="B100" s="273"/>
    </row>
    <row r="101" ht="15.75" customHeight="1">
      <c r="B101" s="273"/>
    </row>
    <row r="102" ht="15.75" customHeight="1">
      <c r="B102" s="273"/>
    </row>
    <row r="103" ht="15.75" customHeight="1">
      <c r="B103" s="273"/>
    </row>
    <row r="104" ht="15.75" customHeight="1">
      <c r="B104" s="273"/>
    </row>
    <row r="105" ht="15.75" customHeight="1">
      <c r="B105" s="273"/>
    </row>
    <row r="106" ht="15.75" customHeight="1">
      <c r="B106" s="273"/>
    </row>
    <row r="107" ht="15.75" customHeight="1">
      <c r="B107" s="273"/>
    </row>
    <row r="108" ht="15.75" customHeight="1">
      <c r="B108" s="273"/>
    </row>
    <row r="109" ht="15.75" customHeight="1">
      <c r="B109" s="273"/>
    </row>
    <row r="110" ht="15.75" customHeight="1">
      <c r="B110" s="273"/>
    </row>
    <row r="111" ht="15.75" customHeight="1">
      <c r="B111" s="273"/>
    </row>
    <row r="112" ht="15.75" customHeight="1">
      <c r="B112" s="273"/>
    </row>
    <row r="113" ht="15.75" customHeight="1">
      <c r="B113" s="273"/>
    </row>
    <row r="114" ht="15.75" customHeight="1">
      <c r="B114" s="273"/>
    </row>
    <row r="115" ht="15.75" customHeight="1">
      <c r="B115" s="273"/>
    </row>
    <row r="116" ht="15.75" customHeight="1">
      <c r="B116" s="273"/>
    </row>
    <row r="117" ht="15.75" customHeight="1">
      <c r="B117" s="273"/>
    </row>
    <row r="118" ht="15.75" customHeight="1">
      <c r="B118" s="273"/>
    </row>
    <row r="119" ht="15.75" customHeight="1">
      <c r="B119" s="273"/>
    </row>
    <row r="120" ht="15.75" customHeight="1">
      <c r="B120" s="273"/>
    </row>
    <row r="121" ht="15.75" customHeight="1">
      <c r="B121" s="273"/>
    </row>
    <row r="122" ht="15.75" customHeight="1">
      <c r="B122" s="273"/>
    </row>
    <row r="123" ht="15.75" customHeight="1">
      <c r="B123" s="273"/>
    </row>
    <row r="124" ht="15.75" customHeight="1">
      <c r="B124" s="273"/>
    </row>
    <row r="125" ht="15.75" customHeight="1">
      <c r="B125" s="273"/>
    </row>
    <row r="126" ht="15.75" customHeight="1">
      <c r="B126" s="273"/>
    </row>
    <row r="127" ht="15.75" customHeight="1">
      <c r="B127" s="273"/>
    </row>
    <row r="128" ht="15.75" customHeight="1">
      <c r="B128" s="273"/>
    </row>
    <row r="129" ht="15.75" customHeight="1">
      <c r="B129" s="273"/>
    </row>
    <row r="130" ht="15.75" customHeight="1">
      <c r="B130" s="273"/>
    </row>
    <row r="131" ht="15.75" customHeight="1">
      <c r="B131" s="273"/>
    </row>
    <row r="132" ht="15.75" customHeight="1">
      <c r="B132" s="273"/>
    </row>
    <row r="133" ht="15.75" customHeight="1">
      <c r="B133" s="273"/>
    </row>
    <row r="134" ht="15.75" customHeight="1">
      <c r="B134" s="273"/>
    </row>
    <row r="135" ht="15.75" customHeight="1">
      <c r="B135" s="273"/>
    </row>
    <row r="136" ht="15.75" customHeight="1">
      <c r="B136" s="273"/>
    </row>
    <row r="137" ht="15.75" customHeight="1">
      <c r="B137" s="273"/>
    </row>
    <row r="138" ht="15.75" customHeight="1">
      <c r="B138" s="273"/>
    </row>
    <row r="139" ht="15.75" customHeight="1">
      <c r="B139" s="273"/>
    </row>
    <row r="140" ht="15.75" customHeight="1">
      <c r="B140" s="273"/>
    </row>
    <row r="141" ht="15.75" customHeight="1">
      <c r="B141" s="273"/>
    </row>
    <row r="142" ht="15.75" customHeight="1">
      <c r="B142" s="273"/>
    </row>
    <row r="143" ht="15.75" customHeight="1">
      <c r="B143" s="273"/>
    </row>
    <row r="144" ht="15.75" customHeight="1">
      <c r="B144" s="273"/>
    </row>
    <row r="145" ht="15.75" customHeight="1">
      <c r="B145" s="273"/>
    </row>
    <row r="146" ht="15.75" customHeight="1">
      <c r="B146" s="273"/>
    </row>
    <row r="147" ht="15.75" customHeight="1">
      <c r="B147" s="273"/>
    </row>
    <row r="148" ht="15.75" customHeight="1">
      <c r="B148" s="273"/>
    </row>
    <row r="149" ht="15.75" customHeight="1">
      <c r="B149" s="273"/>
    </row>
    <row r="150" ht="15.75" customHeight="1">
      <c r="B150" s="273"/>
    </row>
    <row r="151" ht="15.75" customHeight="1">
      <c r="B151" s="273"/>
    </row>
    <row r="152" ht="15.75" customHeight="1">
      <c r="B152" s="273"/>
    </row>
    <row r="153" ht="15.75" customHeight="1">
      <c r="B153" s="273"/>
    </row>
    <row r="154" ht="15.75" customHeight="1">
      <c r="B154" s="273"/>
    </row>
    <row r="155" ht="15.75" customHeight="1">
      <c r="B155" s="273"/>
    </row>
    <row r="156" ht="15.75" customHeight="1">
      <c r="B156" s="273"/>
    </row>
    <row r="157" ht="15.75" customHeight="1">
      <c r="B157" s="273"/>
    </row>
    <row r="158" ht="15.75" customHeight="1">
      <c r="B158" s="273"/>
    </row>
    <row r="159" ht="15.75" customHeight="1">
      <c r="B159" s="273"/>
    </row>
    <row r="160" ht="15.75" customHeight="1">
      <c r="B160" s="273"/>
    </row>
    <row r="161" ht="15.75" customHeight="1">
      <c r="B161" s="273"/>
    </row>
    <row r="162" ht="15.75" customHeight="1">
      <c r="B162" s="273"/>
    </row>
    <row r="163" ht="15.75" customHeight="1">
      <c r="B163" s="273"/>
    </row>
    <row r="164" ht="15.75" customHeight="1">
      <c r="B164" s="273"/>
    </row>
    <row r="165" ht="15.75" customHeight="1">
      <c r="B165" s="273"/>
    </row>
    <row r="166" ht="15.75" customHeight="1">
      <c r="B166" s="273"/>
    </row>
    <row r="167" ht="15.75" customHeight="1">
      <c r="B167" s="273"/>
    </row>
    <row r="168" ht="15.75" customHeight="1">
      <c r="B168" s="273"/>
    </row>
    <row r="169" ht="15.75" customHeight="1">
      <c r="B169" s="273"/>
    </row>
    <row r="170" ht="15.75" customHeight="1">
      <c r="B170" s="273"/>
    </row>
    <row r="171" ht="15.75" customHeight="1">
      <c r="B171" s="273"/>
    </row>
    <row r="172" ht="15.75" customHeight="1">
      <c r="B172" s="273"/>
    </row>
    <row r="173" ht="15.75" customHeight="1">
      <c r="B173" s="273"/>
    </row>
    <row r="174" ht="15.75" customHeight="1">
      <c r="B174" s="273"/>
    </row>
    <row r="175" ht="15.75" customHeight="1">
      <c r="B175" s="273"/>
    </row>
    <row r="176" ht="15.75" customHeight="1">
      <c r="B176" s="273"/>
    </row>
    <row r="177" ht="15.75" customHeight="1">
      <c r="B177" s="273"/>
    </row>
    <row r="178" ht="15.75" customHeight="1">
      <c r="B178" s="273"/>
    </row>
    <row r="179" ht="15.75" customHeight="1">
      <c r="B179" s="273"/>
    </row>
    <row r="180" ht="15.75" customHeight="1">
      <c r="B180" s="273"/>
    </row>
    <row r="181" ht="15.75" customHeight="1">
      <c r="B181" s="273"/>
    </row>
    <row r="182" ht="15.75" customHeight="1">
      <c r="B182" s="273"/>
    </row>
    <row r="183" ht="15.75" customHeight="1">
      <c r="B183" s="273"/>
    </row>
    <row r="184" ht="15.75" customHeight="1">
      <c r="B184" s="273"/>
    </row>
    <row r="185" ht="15.75" customHeight="1">
      <c r="B185" s="273"/>
    </row>
    <row r="186" ht="15.75" customHeight="1">
      <c r="B186" s="273"/>
    </row>
    <row r="187" ht="15.75" customHeight="1">
      <c r="B187" s="273"/>
    </row>
    <row r="188" ht="15.75" customHeight="1">
      <c r="B188" s="273"/>
    </row>
    <row r="189" ht="15.75" customHeight="1">
      <c r="B189" s="273"/>
    </row>
    <row r="190" ht="15.75" customHeight="1">
      <c r="B190" s="273"/>
    </row>
    <row r="191" ht="15.75" customHeight="1">
      <c r="B191" s="273"/>
    </row>
    <row r="192" ht="15.75" customHeight="1">
      <c r="B192" s="273"/>
    </row>
    <row r="193" ht="15.75" customHeight="1">
      <c r="B193" s="273"/>
    </row>
    <row r="194" ht="15.75" customHeight="1">
      <c r="B194" s="273"/>
    </row>
    <row r="195" ht="15.75" customHeight="1">
      <c r="B195" s="273"/>
    </row>
    <row r="196" ht="15.75" customHeight="1">
      <c r="B196" s="273"/>
    </row>
    <row r="197" ht="15.75" customHeight="1">
      <c r="B197" s="273"/>
    </row>
    <row r="198" ht="15.75" customHeight="1">
      <c r="B198" s="273"/>
    </row>
    <row r="199" ht="15.75" customHeight="1">
      <c r="B199" s="273"/>
    </row>
    <row r="200" ht="15.75" customHeight="1">
      <c r="B200" s="273"/>
    </row>
    <row r="201" ht="15.75" customHeight="1">
      <c r="B201" s="273"/>
    </row>
    <row r="202" ht="15.75" customHeight="1">
      <c r="B202" s="273"/>
    </row>
    <row r="203" ht="15.75" customHeight="1">
      <c r="B203" s="273"/>
    </row>
    <row r="204" ht="15.75" customHeight="1">
      <c r="B204" s="273"/>
    </row>
    <row r="205" ht="15.75" customHeight="1">
      <c r="B205" s="273"/>
    </row>
    <row r="206" ht="15.75" customHeight="1">
      <c r="B206" s="273"/>
    </row>
    <row r="207" ht="15.75" customHeight="1">
      <c r="B207" s="273"/>
    </row>
    <row r="208" ht="15.75" customHeight="1">
      <c r="B208" s="273"/>
    </row>
    <row r="209" ht="15.75" customHeight="1">
      <c r="B209" s="273"/>
    </row>
    <row r="210" ht="15.75" customHeight="1">
      <c r="B210" s="273"/>
    </row>
    <row r="211" ht="15.75" customHeight="1">
      <c r="B211" s="273"/>
    </row>
    <row r="212" ht="15.75" customHeight="1">
      <c r="B212" s="273"/>
    </row>
    <row r="213" ht="15.75" customHeight="1">
      <c r="B213" s="273"/>
    </row>
    <row r="214" ht="15.75" customHeight="1">
      <c r="B214" s="273"/>
    </row>
    <row r="215" ht="15.75" customHeight="1">
      <c r="B215" s="273"/>
    </row>
    <row r="216" ht="15.75" customHeight="1">
      <c r="B216" s="273"/>
    </row>
    <row r="217" ht="15.75" customHeight="1">
      <c r="B217" s="273"/>
    </row>
    <row r="218" ht="15.75" customHeight="1">
      <c r="B218" s="273"/>
    </row>
    <row r="219" ht="15.75" customHeight="1">
      <c r="B219" s="273"/>
    </row>
    <row r="220" ht="15.75" customHeight="1">
      <c r="B220" s="273"/>
    </row>
    <row r="221" ht="15.75" customHeight="1">
      <c r="B221" s="273"/>
    </row>
    <row r="222" ht="15.75" customHeight="1">
      <c r="B222" s="273"/>
    </row>
    <row r="223" ht="15.75" customHeight="1">
      <c r="B223" s="273"/>
    </row>
    <row r="224" ht="15.75" customHeight="1">
      <c r="B224" s="273"/>
    </row>
    <row r="225" ht="15.75" customHeight="1">
      <c r="B225" s="273"/>
    </row>
    <row r="226" ht="15.75" customHeight="1">
      <c r="B226" s="273"/>
    </row>
    <row r="227" ht="15.75" customHeight="1">
      <c r="B227" s="273"/>
    </row>
    <row r="228" ht="15.75" customHeight="1">
      <c r="B228" s="273"/>
    </row>
    <row r="229" ht="15.75" customHeight="1">
      <c r="B229" s="273"/>
    </row>
    <row r="230" ht="15.75" customHeight="1">
      <c r="B230" s="273"/>
    </row>
    <row r="231" ht="15.75" customHeight="1">
      <c r="B231" s="273"/>
    </row>
    <row r="232" ht="15.75" customHeight="1">
      <c r="B232" s="273"/>
    </row>
    <row r="233" ht="15.75" customHeight="1">
      <c r="B233" s="273"/>
    </row>
    <row r="234" ht="15.75" customHeight="1">
      <c r="B234" s="273"/>
    </row>
    <row r="235" ht="15.75" customHeight="1">
      <c r="B235" s="273"/>
    </row>
    <row r="236" ht="15.75" customHeight="1">
      <c r="B236" s="273"/>
    </row>
    <row r="237" ht="15.75" customHeight="1">
      <c r="B237" s="273"/>
    </row>
    <row r="238" ht="15.75" customHeight="1">
      <c r="B238" s="273"/>
    </row>
    <row r="239" ht="15.75" customHeight="1">
      <c r="B239" s="273"/>
    </row>
    <row r="240" ht="15.75" customHeight="1">
      <c r="B240" s="273"/>
    </row>
    <row r="241" ht="15.75" customHeight="1">
      <c r="B241" s="273"/>
    </row>
    <row r="242" ht="15.75" customHeight="1">
      <c r="B242" s="273"/>
    </row>
    <row r="243" ht="15.75" customHeight="1">
      <c r="B243" s="273"/>
    </row>
    <row r="244" ht="15.75" customHeight="1">
      <c r="B244" s="273"/>
    </row>
    <row r="245" ht="15.75" customHeight="1">
      <c r="B245" s="273"/>
    </row>
    <row r="246" ht="15.75" customHeight="1">
      <c r="B246" s="273"/>
    </row>
    <row r="247" ht="15.75" customHeight="1">
      <c r="B247" s="273"/>
    </row>
    <row r="248" ht="15.75" customHeight="1">
      <c r="B248" s="273"/>
    </row>
    <row r="249" ht="15.75" customHeight="1">
      <c r="B249" s="273"/>
    </row>
    <row r="250" ht="15.75" customHeight="1">
      <c r="B250" s="273"/>
    </row>
    <row r="251" ht="15.75" customHeight="1">
      <c r="B251" s="273"/>
    </row>
    <row r="252" ht="15.75" customHeight="1">
      <c r="B252" s="273"/>
    </row>
    <row r="253" ht="15.75" customHeight="1">
      <c r="B253" s="273"/>
    </row>
    <row r="254" ht="15.75" customHeight="1">
      <c r="B254" s="273"/>
    </row>
    <row r="255" ht="15.75" customHeight="1">
      <c r="B255" s="273"/>
    </row>
    <row r="256" ht="15.75" customHeight="1">
      <c r="B256" s="273"/>
    </row>
    <row r="257" ht="15.75" customHeight="1">
      <c r="B257" s="273"/>
    </row>
    <row r="258" ht="15.75" customHeight="1">
      <c r="B258" s="273"/>
    </row>
    <row r="259" ht="15.75" customHeight="1">
      <c r="B259" s="273"/>
    </row>
    <row r="260" ht="15.75" customHeight="1">
      <c r="B260" s="273"/>
    </row>
    <row r="261" ht="15.75" customHeight="1">
      <c r="B261" s="273"/>
    </row>
    <row r="262" ht="15.75" customHeight="1">
      <c r="B262" s="273"/>
    </row>
    <row r="263" ht="15.75" customHeight="1">
      <c r="B263" s="273"/>
    </row>
    <row r="264" ht="15.75" customHeight="1">
      <c r="B264" s="273"/>
    </row>
    <row r="265" ht="15.75" customHeight="1">
      <c r="B265" s="273"/>
    </row>
    <row r="266" ht="15.75" customHeight="1">
      <c r="B266" s="273"/>
    </row>
    <row r="267" ht="15.75" customHeight="1">
      <c r="B267" s="273"/>
    </row>
    <row r="268" ht="15.75" customHeight="1">
      <c r="B268" s="273"/>
    </row>
    <row r="269" ht="15.75" customHeight="1">
      <c r="B269" s="273"/>
    </row>
    <row r="270" ht="15.75" customHeight="1">
      <c r="B270" s="273"/>
    </row>
    <row r="271" ht="15.75" customHeight="1">
      <c r="B271" s="273"/>
    </row>
    <row r="272" ht="15.75" customHeight="1">
      <c r="B272" s="273"/>
    </row>
    <row r="273" ht="15.75" customHeight="1">
      <c r="B273" s="273"/>
    </row>
    <row r="274" ht="15.75" customHeight="1">
      <c r="B274" s="273"/>
    </row>
    <row r="275" ht="15.75" customHeight="1">
      <c r="B275" s="273"/>
    </row>
    <row r="276" ht="15.75" customHeight="1">
      <c r="B276" s="273"/>
    </row>
    <row r="277" ht="15.75" customHeight="1">
      <c r="B277" s="273"/>
    </row>
    <row r="278" ht="15.75" customHeight="1">
      <c r="B278" s="273"/>
    </row>
    <row r="279" ht="15.75" customHeight="1">
      <c r="B279" s="273"/>
    </row>
    <row r="280" ht="15.75" customHeight="1">
      <c r="B280" s="273"/>
    </row>
    <row r="281" ht="15.75" customHeight="1">
      <c r="B281" s="273"/>
    </row>
    <row r="282" ht="15.75" customHeight="1">
      <c r="B282" s="273"/>
    </row>
    <row r="283" ht="15.75" customHeight="1">
      <c r="B283" s="273"/>
    </row>
    <row r="284" ht="15.75" customHeight="1">
      <c r="B284" s="273"/>
    </row>
    <row r="285" ht="15.75" customHeight="1">
      <c r="B285" s="273"/>
    </row>
    <row r="286" ht="15.75" customHeight="1">
      <c r="B286" s="273"/>
    </row>
    <row r="287" ht="15.75" customHeight="1">
      <c r="B287" s="273"/>
    </row>
    <row r="288" ht="15.75" customHeight="1">
      <c r="B288" s="273"/>
    </row>
    <row r="289" ht="15.75" customHeight="1">
      <c r="B289" s="273"/>
    </row>
    <row r="290" ht="15.75" customHeight="1">
      <c r="B290" s="273"/>
    </row>
    <row r="291" ht="15.75" customHeight="1">
      <c r="B291" s="273"/>
    </row>
    <row r="292" ht="15.75" customHeight="1">
      <c r="B292" s="273"/>
    </row>
    <row r="293" ht="15.75" customHeight="1">
      <c r="B293" s="273"/>
    </row>
    <row r="294" ht="15.75" customHeight="1">
      <c r="B294" s="273"/>
    </row>
    <row r="295" ht="15.75" customHeight="1">
      <c r="B295" s="273"/>
    </row>
    <row r="296" ht="15.75" customHeight="1">
      <c r="B296" s="273"/>
    </row>
    <row r="297" ht="15.75" customHeight="1">
      <c r="B297" s="273"/>
    </row>
    <row r="298" ht="15.75" customHeight="1">
      <c r="B298" s="273"/>
    </row>
    <row r="299" ht="15.75" customHeight="1">
      <c r="B299" s="273"/>
    </row>
    <row r="300" ht="15.75" customHeight="1">
      <c r="B300" s="273"/>
    </row>
    <row r="301" ht="15.75" customHeight="1">
      <c r="B301" s="273"/>
    </row>
    <row r="302" ht="15.75" customHeight="1">
      <c r="B302" s="273"/>
    </row>
    <row r="303" ht="15.75" customHeight="1">
      <c r="B303" s="273"/>
    </row>
    <row r="304" ht="15.75" customHeight="1">
      <c r="B304" s="273"/>
    </row>
    <row r="305" ht="15.75" customHeight="1">
      <c r="B305" s="273"/>
    </row>
    <row r="306" ht="15.75" customHeight="1">
      <c r="B306" s="273"/>
    </row>
    <row r="307" ht="15.75" customHeight="1">
      <c r="B307" s="273"/>
    </row>
    <row r="308" ht="15.75" customHeight="1">
      <c r="B308" s="273"/>
    </row>
    <row r="309" ht="15.75" customHeight="1">
      <c r="B309" s="273"/>
    </row>
    <row r="310" ht="15.75" customHeight="1">
      <c r="B310" s="273"/>
    </row>
    <row r="311" ht="15.75" customHeight="1">
      <c r="B311" s="273"/>
    </row>
    <row r="312" ht="15.75" customHeight="1">
      <c r="B312" s="273"/>
    </row>
    <row r="313" ht="15.75" customHeight="1">
      <c r="B313" s="273"/>
    </row>
    <row r="314" ht="15.75" customHeight="1">
      <c r="B314" s="273"/>
    </row>
    <row r="315" ht="15.75" customHeight="1">
      <c r="B315" s="273"/>
    </row>
    <row r="316" ht="15.75" customHeight="1">
      <c r="B316" s="273"/>
    </row>
    <row r="317" ht="15.75" customHeight="1">
      <c r="B317" s="273"/>
    </row>
    <row r="318" ht="15.75" customHeight="1">
      <c r="B318" s="273"/>
    </row>
    <row r="319" ht="15.75" customHeight="1">
      <c r="B319" s="273"/>
    </row>
    <row r="320" ht="15.75" customHeight="1">
      <c r="B320" s="273"/>
    </row>
    <row r="321" ht="15.75" customHeight="1">
      <c r="B321" s="273"/>
    </row>
    <row r="322" ht="15.75" customHeight="1">
      <c r="B322" s="273"/>
    </row>
    <row r="323" ht="15.75" customHeight="1">
      <c r="B323" s="273"/>
    </row>
    <row r="324" ht="15.75" customHeight="1">
      <c r="B324" s="273"/>
    </row>
    <row r="325" ht="15.75" customHeight="1">
      <c r="B325" s="273"/>
    </row>
    <row r="326" ht="15.75" customHeight="1">
      <c r="B326" s="273"/>
    </row>
    <row r="327" ht="15.75" customHeight="1">
      <c r="B327" s="273"/>
    </row>
    <row r="328" ht="15.75" customHeight="1">
      <c r="B328" s="273"/>
    </row>
    <row r="329" ht="15.75" customHeight="1">
      <c r="B329" s="273"/>
    </row>
    <row r="330" ht="15.75" customHeight="1">
      <c r="B330" s="273"/>
    </row>
    <row r="331" ht="15.75" customHeight="1">
      <c r="B331" s="273"/>
    </row>
    <row r="332" ht="15.75" customHeight="1">
      <c r="B332" s="273"/>
    </row>
    <row r="333" ht="15.75" customHeight="1">
      <c r="B333" s="273"/>
    </row>
    <row r="334" ht="15.75" customHeight="1">
      <c r="B334" s="273"/>
    </row>
    <row r="335" ht="15.75" customHeight="1">
      <c r="B335" s="273"/>
    </row>
    <row r="336" ht="15.75" customHeight="1">
      <c r="B336" s="273"/>
    </row>
    <row r="337" ht="15.75" customHeight="1">
      <c r="B337" s="273"/>
    </row>
    <row r="338" ht="15.75" customHeight="1">
      <c r="B338" s="273"/>
    </row>
    <row r="339" ht="15.75" customHeight="1">
      <c r="B339" s="273"/>
    </row>
    <row r="340" ht="15.75" customHeight="1">
      <c r="B340" s="273"/>
    </row>
    <row r="341" ht="15.75" customHeight="1">
      <c r="B341" s="273"/>
    </row>
    <row r="342" ht="15.75" customHeight="1">
      <c r="B342" s="273"/>
    </row>
    <row r="343" ht="15.75" customHeight="1">
      <c r="B343" s="273"/>
    </row>
    <row r="344" ht="15.75" customHeight="1">
      <c r="B344" s="273"/>
    </row>
    <row r="345" ht="15.75" customHeight="1">
      <c r="B345" s="273"/>
    </row>
    <row r="346" ht="15.75" customHeight="1">
      <c r="B346" s="273"/>
    </row>
    <row r="347" ht="15.75" customHeight="1">
      <c r="B347" s="273"/>
    </row>
    <row r="348" ht="15.75" customHeight="1">
      <c r="B348" s="273"/>
    </row>
    <row r="349" ht="15.75" customHeight="1">
      <c r="B349" s="273"/>
    </row>
    <row r="350" ht="15.75" customHeight="1">
      <c r="B350" s="273"/>
    </row>
    <row r="351" ht="15.75" customHeight="1">
      <c r="B351" s="273"/>
    </row>
    <row r="352" ht="15.75" customHeight="1">
      <c r="B352" s="273"/>
    </row>
    <row r="353" ht="15.75" customHeight="1">
      <c r="B353" s="273"/>
    </row>
    <row r="354" ht="15.75" customHeight="1">
      <c r="B354" s="273"/>
    </row>
    <row r="355" ht="15.75" customHeight="1">
      <c r="B355" s="273"/>
    </row>
    <row r="356" ht="15.75" customHeight="1">
      <c r="B356" s="273"/>
    </row>
    <row r="357" ht="15.75" customHeight="1">
      <c r="B357" s="273"/>
    </row>
    <row r="358" ht="15.75" customHeight="1">
      <c r="B358" s="273"/>
    </row>
    <row r="359" ht="15.75" customHeight="1">
      <c r="B359" s="273"/>
    </row>
    <row r="360" ht="15.75" customHeight="1">
      <c r="B360" s="273"/>
    </row>
    <row r="361" ht="15.75" customHeight="1">
      <c r="B361" s="273"/>
    </row>
    <row r="362" ht="15.75" customHeight="1">
      <c r="B362" s="273"/>
    </row>
    <row r="363" ht="15.75" customHeight="1">
      <c r="B363" s="273"/>
    </row>
    <row r="364" ht="15.75" customHeight="1">
      <c r="B364" s="273"/>
    </row>
    <row r="365" ht="15.75" customHeight="1">
      <c r="B365" s="273"/>
    </row>
    <row r="366" ht="15.75" customHeight="1">
      <c r="B366" s="273"/>
    </row>
    <row r="367" ht="15.75" customHeight="1">
      <c r="B367" s="273"/>
    </row>
    <row r="368" ht="15.75" customHeight="1">
      <c r="B368" s="273"/>
    </row>
    <row r="369" ht="15.75" customHeight="1">
      <c r="B369" s="273"/>
    </row>
    <row r="370" ht="15.75" customHeight="1">
      <c r="B370" s="273"/>
    </row>
    <row r="371" ht="15.75" customHeight="1">
      <c r="B371" s="273"/>
    </row>
    <row r="372" ht="15.75" customHeight="1">
      <c r="B372" s="273"/>
    </row>
    <row r="373" ht="15.75" customHeight="1">
      <c r="B373" s="273"/>
    </row>
    <row r="374" ht="15.75" customHeight="1">
      <c r="B374" s="273"/>
    </row>
    <row r="375" ht="15.75" customHeight="1">
      <c r="B375" s="273"/>
    </row>
    <row r="376" ht="15.75" customHeight="1">
      <c r="B376" s="273"/>
    </row>
    <row r="377" ht="15.75" customHeight="1">
      <c r="B377" s="273"/>
    </row>
    <row r="378" ht="15.75" customHeight="1">
      <c r="B378" s="273"/>
    </row>
    <row r="379" ht="15.75" customHeight="1">
      <c r="B379" s="273"/>
    </row>
    <row r="380" ht="15.75" customHeight="1">
      <c r="B380" s="273"/>
    </row>
    <row r="381" ht="15.75" customHeight="1">
      <c r="B381" s="273"/>
    </row>
    <row r="382" ht="15.75" customHeight="1">
      <c r="B382" s="273"/>
    </row>
    <row r="383" ht="15.75" customHeight="1">
      <c r="B383" s="273"/>
    </row>
    <row r="384" ht="15.75" customHeight="1">
      <c r="B384" s="273"/>
    </row>
    <row r="385" ht="15.75" customHeight="1">
      <c r="B385" s="273"/>
    </row>
    <row r="386" ht="15.75" customHeight="1">
      <c r="B386" s="273"/>
    </row>
    <row r="387" ht="15.75" customHeight="1">
      <c r="B387" s="273"/>
    </row>
    <row r="388" ht="15.75" customHeight="1">
      <c r="B388" s="273"/>
    </row>
    <row r="389" ht="15.75" customHeight="1">
      <c r="B389" s="273"/>
    </row>
    <row r="390" ht="15.75" customHeight="1">
      <c r="B390" s="273"/>
    </row>
    <row r="391" ht="15.75" customHeight="1">
      <c r="B391" s="273"/>
    </row>
    <row r="392" ht="15.75" customHeight="1">
      <c r="B392" s="273"/>
    </row>
    <row r="393" ht="15.75" customHeight="1">
      <c r="B393" s="273"/>
    </row>
    <row r="394" ht="15.75" customHeight="1">
      <c r="B394" s="273"/>
    </row>
    <row r="395" ht="15.75" customHeight="1">
      <c r="B395" s="273"/>
    </row>
    <row r="396" ht="15.75" customHeight="1">
      <c r="B396" s="273"/>
    </row>
    <row r="397" ht="15.75" customHeight="1">
      <c r="B397" s="273"/>
    </row>
    <row r="398" ht="15.75" customHeight="1">
      <c r="B398" s="273"/>
    </row>
    <row r="399" ht="15.75" customHeight="1">
      <c r="B399" s="273"/>
    </row>
    <row r="400" ht="15.75" customHeight="1">
      <c r="B400" s="273"/>
    </row>
    <row r="401" ht="15.75" customHeight="1">
      <c r="B401" s="273"/>
    </row>
    <row r="402" ht="15.75" customHeight="1">
      <c r="B402" s="273"/>
    </row>
    <row r="403" ht="15.75" customHeight="1">
      <c r="B403" s="273"/>
    </row>
    <row r="404" ht="15.75" customHeight="1">
      <c r="B404" s="273"/>
    </row>
    <row r="405" ht="15.75" customHeight="1">
      <c r="B405" s="273"/>
    </row>
    <row r="406" ht="15.75" customHeight="1">
      <c r="B406" s="273"/>
    </row>
    <row r="407" ht="15.75" customHeight="1">
      <c r="B407" s="273"/>
    </row>
    <row r="408" ht="15.75" customHeight="1">
      <c r="B408" s="273"/>
    </row>
    <row r="409" ht="15.75" customHeight="1">
      <c r="B409" s="273"/>
    </row>
    <row r="410" ht="15.75" customHeight="1">
      <c r="B410" s="273"/>
    </row>
    <row r="411" ht="15.75" customHeight="1">
      <c r="B411" s="273"/>
    </row>
    <row r="412" ht="15.75" customHeight="1">
      <c r="B412" s="273"/>
    </row>
    <row r="413" ht="15.75" customHeight="1">
      <c r="B413" s="273"/>
    </row>
    <row r="414" ht="15.75" customHeight="1">
      <c r="B414" s="273"/>
    </row>
    <row r="415" ht="15.75" customHeight="1">
      <c r="B415" s="273"/>
    </row>
    <row r="416" ht="15.75" customHeight="1">
      <c r="B416" s="273"/>
    </row>
    <row r="417" ht="15.75" customHeight="1">
      <c r="B417" s="273"/>
    </row>
    <row r="418" ht="15.75" customHeight="1">
      <c r="B418" s="273"/>
    </row>
    <row r="419" ht="15.75" customHeight="1">
      <c r="B419" s="273"/>
    </row>
    <row r="420" ht="15.75" customHeight="1">
      <c r="B420" s="273"/>
    </row>
    <row r="421" ht="15.75" customHeight="1">
      <c r="B421" s="273"/>
    </row>
    <row r="422" ht="15.75" customHeight="1">
      <c r="B422" s="273"/>
    </row>
    <row r="423" ht="15.75" customHeight="1">
      <c r="B423" s="273"/>
    </row>
    <row r="424" ht="15.75" customHeight="1">
      <c r="B424" s="273"/>
    </row>
    <row r="425" ht="15.75" customHeight="1">
      <c r="B425" s="273"/>
    </row>
    <row r="426" ht="15.75" customHeight="1">
      <c r="B426" s="273"/>
    </row>
    <row r="427" ht="15.75" customHeight="1">
      <c r="B427" s="273"/>
    </row>
    <row r="428" ht="15.75" customHeight="1">
      <c r="B428" s="273"/>
    </row>
    <row r="429" ht="15.75" customHeight="1">
      <c r="B429" s="273"/>
    </row>
    <row r="430" ht="15.75" customHeight="1">
      <c r="B430" s="273"/>
    </row>
    <row r="431" ht="15.75" customHeight="1">
      <c r="B431" s="273"/>
    </row>
    <row r="432" ht="15.75" customHeight="1">
      <c r="B432" s="273"/>
    </row>
    <row r="433" ht="15.75" customHeight="1">
      <c r="B433" s="273"/>
    </row>
    <row r="434" ht="15.75" customHeight="1">
      <c r="B434" s="273"/>
    </row>
    <row r="435" ht="15.75" customHeight="1">
      <c r="B435" s="273"/>
    </row>
    <row r="436" ht="15.75" customHeight="1">
      <c r="B436" s="273"/>
    </row>
    <row r="437" ht="15.75" customHeight="1">
      <c r="B437" s="273"/>
    </row>
    <row r="438" ht="15.75" customHeight="1">
      <c r="B438" s="273"/>
    </row>
    <row r="439" ht="15.75" customHeight="1">
      <c r="B439" s="273"/>
    </row>
    <row r="440" ht="15.75" customHeight="1">
      <c r="B440" s="273"/>
    </row>
    <row r="441" ht="15.75" customHeight="1">
      <c r="B441" s="273"/>
    </row>
    <row r="442" ht="15.75" customHeight="1">
      <c r="B442" s="273"/>
    </row>
    <row r="443" ht="15.75" customHeight="1">
      <c r="B443" s="273"/>
    </row>
    <row r="444" ht="15.75" customHeight="1">
      <c r="B444" s="273"/>
    </row>
    <row r="445" ht="15.75" customHeight="1">
      <c r="B445" s="273"/>
    </row>
    <row r="446" ht="15.75" customHeight="1">
      <c r="B446" s="273"/>
    </row>
    <row r="447" ht="15.75" customHeight="1">
      <c r="B447" s="273"/>
    </row>
    <row r="448" ht="15.75" customHeight="1">
      <c r="B448" s="273"/>
    </row>
    <row r="449" ht="15.75" customHeight="1">
      <c r="B449" s="273"/>
    </row>
    <row r="450" ht="15.75" customHeight="1">
      <c r="B450" s="273"/>
    </row>
    <row r="451" ht="15.75" customHeight="1">
      <c r="B451" s="273"/>
    </row>
    <row r="452" ht="15.75" customHeight="1">
      <c r="B452" s="273"/>
    </row>
    <row r="453" ht="15.75" customHeight="1">
      <c r="B453" s="273"/>
    </row>
    <row r="454" ht="15.75" customHeight="1">
      <c r="B454" s="273"/>
    </row>
    <row r="455" ht="15.75" customHeight="1">
      <c r="B455" s="273"/>
    </row>
    <row r="456" ht="15.75" customHeight="1">
      <c r="B456" s="273"/>
    </row>
    <row r="457" ht="15.75" customHeight="1">
      <c r="B457" s="273"/>
    </row>
    <row r="458" ht="15.75" customHeight="1">
      <c r="B458" s="273"/>
    </row>
    <row r="459" ht="15.75" customHeight="1">
      <c r="B459" s="273"/>
    </row>
    <row r="460" ht="15.75" customHeight="1">
      <c r="B460" s="273"/>
    </row>
    <row r="461" ht="15.75" customHeight="1">
      <c r="B461" s="273"/>
    </row>
    <row r="462" ht="15.75" customHeight="1">
      <c r="B462" s="273"/>
    </row>
    <row r="463" ht="15.75" customHeight="1">
      <c r="B463" s="273"/>
    </row>
    <row r="464" ht="15.75" customHeight="1">
      <c r="B464" s="273"/>
    </row>
    <row r="465" ht="15.75" customHeight="1">
      <c r="B465" s="273"/>
    </row>
    <row r="466" ht="15.75" customHeight="1">
      <c r="B466" s="273"/>
    </row>
    <row r="467" ht="15.75" customHeight="1">
      <c r="B467" s="273"/>
    </row>
    <row r="468" ht="15.75" customHeight="1">
      <c r="B468" s="273"/>
    </row>
    <row r="469" ht="15.75" customHeight="1">
      <c r="B469" s="273"/>
    </row>
    <row r="470" ht="15.75" customHeight="1">
      <c r="B470" s="273"/>
    </row>
    <row r="471" ht="15.75" customHeight="1">
      <c r="B471" s="273"/>
    </row>
    <row r="472" ht="15.75" customHeight="1">
      <c r="B472" s="273"/>
    </row>
    <row r="473" ht="15.75" customHeight="1">
      <c r="B473" s="273"/>
    </row>
    <row r="474" ht="15.75" customHeight="1">
      <c r="B474" s="273"/>
    </row>
    <row r="475" ht="15.75" customHeight="1">
      <c r="B475" s="273"/>
    </row>
    <row r="476" ht="15.75" customHeight="1">
      <c r="B476" s="273"/>
    </row>
    <row r="477" ht="15.75" customHeight="1">
      <c r="B477" s="273"/>
    </row>
    <row r="478" ht="15.75" customHeight="1">
      <c r="B478" s="273"/>
    </row>
    <row r="479" ht="15.75" customHeight="1">
      <c r="B479" s="273"/>
    </row>
    <row r="480" ht="15.75" customHeight="1">
      <c r="B480" s="273"/>
    </row>
    <row r="481" ht="15.75" customHeight="1">
      <c r="B481" s="273"/>
    </row>
    <row r="482" ht="15.75" customHeight="1">
      <c r="B482" s="273"/>
    </row>
    <row r="483" ht="15.75" customHeight="1">
      <c r="B483" s="273"/>
    </row>
    <row r="484" ht="15.75" customHeight="1">
      <c r="B484" s="273"/>
    </row>
    <row r="485" ht="15.75" customHeight="1">
      <c r="B485" s="273"/>
    </row>
    <row r="486" ht="15.75" customHeight="1">
      <c r="B486" s="273"/>
    </row>
    <row r="487" ht="15.75" customHeight="1">
      <c r="B487" s="273"/>
    </row>
    <row r="488" ht="15.75" customHeight="1">
      <c r="B488" s="273"/>
    </row>
    <row r="489" ht="15.75" customHeight="1">
      <c r="B489" s="273"/>
    </row>
    <row r="490" ht="15.75" customHeight="1">
      <c r="B490" s="273"/>
    </row>
    <row r="491" ht="15.75" customHeight="1">
      <c r="B491" s="273"/>
    </row>
    <row r="492" ht="15.75" customHeight="1">
      <c r="B492" s="273"/>
    </row>
    <row r="493" ht="15.75" customHeight="1">
      <c r="B493" s="273"/>
    </row>
    <row r="494" ht="15.75" customHeight="1">
      <c r="B494" s="273"/>
    </row>
    <row r="495" ht="15.75" customHeight="1">
      <c r="B495" s="273"/>
    </row>
    <row r="496" ht="15.75" customHeight="1">
      <c r="B496" s="273"/>
    </row>
    <row r="497" ht="15.75" customHeight="1">
      <c r="B497" s="273"/>
    </row>
    <row r="498" ht="15.75" customHeight="1">
      <c r="B498" s="273"/>
    </row>
    <row r="499" ht="15.75" customHeight="1">
      <c r="B499" s="273"/>
    </row>
    <row r="500" ht="15.75" customHeight="1">
      <c r="B500" s="273"/>
    </row>
    <row r="501" ht="15.75" customHeight="1">
      <c r="B501" s="273"/>
    </row>
    <row r="502" ht="15.75" customHeight="1">
      <c r="B502" s="273"/>
    </row>
    <row r="503" ht="15.75" customHeight="1">
      <c r="B503" s="273"/>
    </row>
    <row r="504" ht="15.75" customHeight="1">
      <c r="B504" s="273"/>
    </row>
    <row r="505" ht="15.75" customHeight="1">
      <c r="B505" s="273"/>
    </row>
    <row r="506" ht="15.75" customHeight="1">
      <c r="B506" s="273"/>
    </row>
    <row r="507" ht="15.75" customHeight="1">
      <c r="B507" s="273"/>
    </row>
    <row r="508" ht="15.75" customHeight="1">
      <c r="B508" s="273"/>
    </row>
    <row r="509" ht="15.75" customHeight="1">
      <c r="B509" s="273"/>
    </row>
    <row r="510" ht="15.75" customHeight="1">
      <c r="B510" s="273"/>
    </row>
    <row r="511" ht="15.75" customHeight="1">
      <c r="B511" s="273"/>
    </row>
    <row r="512" ht="15.75" customHeight="1">
      <c r="B512" s="273"/>
    </row>
    <row r="513" ht="15.75" customHeight="1">
      <c r="B513" s="273"/>
    </row>
    <row r="514" ht="15.75" customHeight="1">
      <c r="B514" s="273"/>
    </row>
    <row r="515" ht="15.75" customHeight="1">
      <c r="B515" s="273"/>
    </row>
    <row r="516" ht="15.75" customHeight="1">
      <c r="B516" s="273"/>
    </row>
    <row r="517" ht="15.75" customHeight="1">
      <c r="B517" s="273"/>
    </row>
    <row r="518" ht="15.75" customHeight="1">
      <c r="B518" s="273"/>
    </row>
    <row r="519" ht="15.75" customHeight="1">
      <c r="B519" s="273"/>
    </row>
    <row r="520" ht="15.75" customHeight="1">
      <c r="B520" s="273"/>
    </row>
    <row r="521" ht="15.75" customHeight="1">
      <c r="B521" s="273"/>
    </row>
    <row r="522" ht="15.75" customHeight="1">
      <c r="B522" s="273"/>
    </row>
    <row r="523" ht="15.75" customHeight="1">
      <c r="B523" s="273"/>
    </row>
    <row r="524" ht="15.75" customHeight="1">
      <c r="B524" s="273"/>
    </row>
    <row r="525" ht="15.75" customHeight="1">
      <c r="B525" s="273"/>
    </row>
    <row r="526" ht="15.75" customHeight="1">
      <c r="B526" s="273"/>
    </row>
    <row r="527" ht="15.75" customHeight="1">
      <c r="B527" s="273"/>
    </row>
    <row r="528" ht="15.75" customHeight="1">
      <c r="B528" s="273"/>
    </row>
    <row r="529" ht="15.75" customHeight="1">
      <c r="B529" s="273"/>
    </row>
    <row r="530" ht="15.75" customHeight="1">
      <c r="B530" s="273"/>
    </row>
    <row r="531" ht="15.75" customHeight="1">
      <c r="B531" s="273"/>
    </row>
    <row r="532" ht="15.75" customHeight="1">
      <c r="B532" s="273"/>
    </row>
    <row r="533" ht="15.75" customHeight="1">
      <c r="B533" s="273"/>
    </row>
    <row r="534" ht="15.75" customHeight="1">
      <c r="B534" s="273"/>
    </row>
    <row r="535" ht="15.75" customHeight="1">
      <c r="B535" s="273"/>
    </row>
    <row r="536" ht="15.75" customHeight="1">
      <c r="B536" s="273"/>
    </row>
    <row r="537" ht="15.75" customHeight="1">
      <c r="B537" s="273"/>
    </row>
    <row r="538" ht="15.75" customHeight="1">
      <c r="B538" s="273"/>
    </row>
    <row r="539" ht="15.75" customHeight="1">
      <c r="B539" s="273"/>
    </row>
    <row r="540" ht="15.75" customHeight="1">
      <c r="B540" s="273"/>
    </row>
    <row r="541" ht="15.75" customHeight="1">
      <c r="B541" s="273"/>
    </row>
    <row r="542" ht="15.75" customHeight="1">
      <c r="B542" s="273"/>
    </row>
    <row r="543" ht="15.75" customHeight="1">
      <c r="B543" s="273"/>
    </row>
    <row r="544" ht="15.75" customHeight="1">
      <c r="B544" s="273"/>
    </row>
    <row r="545" ht="15.75" customHeight="1">
      <c r="B545" s="273"/>
    </row>
    <row r="546" ht="15.75" customHeight="1">
      <c r="B546" s="273"/>
    </row>
    <row r="547" ht="15.75" customHeight="1">
      <c r="B547" s="273"/>
    </row>
    <row r="548" ht="15.75" customHeight="1">
      <c r="B548" s="273"/>
    </row>
    <row r="549" ht="15.75" customHeight="1">
      <c r="B549" s="273"/>
    </row>
    <row r="550" ht="15.75" customHeight="1">
      <c r="B550" s="273"/>
    </row>
    <row r="551" ht="15.75" customHeight="1">
      <c r="B551" s="273"/>
    </row>
    <row r="552" ht="15.75" customHeight="1">
      <c r="B552" s="273"/>
    </row>
    <row r="553" ht="15.75" customHeight="1">
      <c r="B553" s="273"/>
    </row>
    <row r="554" ht="15.75" customHeight="1">
      <c r="B554" s="273"/>
    </row>
    <row r="555" ht="15.75" customHeight="1">
      <c r="B555" s="273"/>
    </row>
    <row r="556" ht="15.75" customHeight="1">
      <c r="B556" s="273"/>
    </row>
    <row r="557" ht="15.75" customHeight="1">
      <c r="B557" s="273"/>
    </row>
    <row r="558" ht="15.75" customHeight="1">
      <c r="B558" s="273"/>
    </row>
    <row r="559" ht="15.75" customHeight="1">
      <c r="B559" s="273"/>
    </row>
    <row r="560" ht="15.75" customHeight="1">
      <c r="B560" s="273"/>
    </row>
    <row r="561" ht="15.75" customHeight="1">
      <c r="B561" s="273"/>
    </row>
    <row r="562" ht="15.75" customHeight="1">
      <c r="B562" s="273"/>
    </row>
    <row r="563" ht="15.75" customHeight="1">
      <c r="B563" s="273"/>
    </row>
    <row r="564" ht="15.75" customHeight="1">
      <c r="B564" s="273"/>
    </row>
    <row r="565" ht="15.75" customHeight="1">
      <c r="B565" s="273"/>
    </row>
    <row r="566" ht="15.75" customHeight="1">
      <c r="B566" s="273"/>
    </row>
    <row r="567" ht="15.75" customHeight="1">
      <c r="B567" s="273"/>
    </row>
    <row r="568" ht="15.75" customHeight="1">
      <c r="B568" s="273"/>
    </row>
    <row r="569" ht="15.75" customHeight="1">
      <c r="B569" s="273"/>
    </row>
    <row r="570" ht="15.75" customHeight="1">
      <c r="B570" s="273"/>
    </row>
    <row r="571" ht="15.75" customHeight="1">
      <c r="B571" s="273"/>
    </row>
    <row r="572" ht="15.75" customHeight="1">
      <c r="B572" s="273"/>
    </row>
    <row r="573" ht="15.75" customHeight="1">
      <c r="B573" s="273"/>
    </row>
    <row r="574" ht="15.75" customHeight="1">
      <c r="B574" s="273"/>
    </row>
    <row r="575" ht="15.75" customHeight="1">
      <c r="B575" s="273"/>
    </row>
    <row r="576" ht="15.75" customHeight="1">
      <c r="B576" s="273"/>
    </row>
    <row r="577" ht="15.75" customHeight="1">
      <c r="B577" s="273"/>
    </row>
    <row r="578" ht="15.75" customHeight="1">
      <c r="B578" s="273"/>
    </row>
    <row r="579" ht="15.75" customHeight="1">
      <c r="B579" s="273"/>
    </row>
    <row r="580" ht="15.75" customHeight="1">
      <c r="B580" s="273"/>
    </row>
    <row r="581" ht="15.75" customHeight="1">
      <c r="B581" s="273"/>
    </row>
    <row r="582" ht="15.75" customHeight="1">
      <c r="B582" s="273"/>
    </row>
    <row r="583" ht="15.75" customHeight="1">
      <c r="B583" s="273"/>
    </row>
    <row r="584" ht="15.75" customHeight="1">
      <c r="B584" s="273"/>
    </row>
    <row r="585" ht="15.75" customHeight="1">
      <c r="B585" s="273"/>
    </row>
    <row r="586" ht="15.75" customHeight="1">
      <c r="B586" s="273"/>
    </row>
    <row r="587" ht="15.75" customHeight="1">
      <c r="B587" s="273"/>
    </row>
    <row r="588" ht="15.75" customHeight="1">
      <c r="B588" s="273"/>
    </row>
    <row r="589" ht="15.75" customHeight="1">
      <c r="B589" s="273"/>
    </row>
    <row r="590" ht="15.75" customHeight="1">
      <c r="B590" s="273"/>
    </row>
    <row r="591" ht="15.75" customHeight="1">
      <c r="B591" s="273"/>
    </row>
    <row r="592" ht="15.75" customHeight="1">
      <c r="B592" s="273"/>
    </row>
    <row r="593" ht="15.75" customHeight="1">
      <c r="B593" s="273"/>
    </row>
    <row r="594" ht="15.75" customHeight="1">
      <c r="B594" s="273"/>
    </row>
    <row r="595" ht="15.75" customHeight="1">
      <c r="B595" s="273"/>
    </row>
    <row r="596" ht="15.75" customHeight="1">
      <c r="B596" s="273"/>
    </row>
    <row r="597" ht="15.75" customHeight="1">
      <c r="B597" s="273"/>
    </row>
    <row r="598" ht="15.75" customHeight="1">
      <c r="B598" s="273"/>
    </row>
    <row r="599" ht="15.75" customHeight="1">
      <c r="B599" s="273"/>
    </row>
    <row r="600" ht="15.75" customHeight="1">
      <c r="B600" s="273"/>
    </row>
    <row r="601" ht="15.75" customHeight="1">
      <c r="B601" s="273"/>
    </row>
    <row r="602" ht="15.75" customHeight="1">
      <c r="B602" s="273"/>
    </row>
    <row r="603" ht="15.75" customHeight="1">
      <c r="B603" s="273"/>
    </row>
    <row r="604" ht="15.75" customHeight="1">
      <c r="B604" s="273"/>
    </row>
    <row r="605" ht="15.75" customHeight="1">
      <c r="B605" s="273"/>
    </row>
    <row r="606" ht="15.75" customHeight="1">
      <c r="B606" s="273"/>
    </row>
    <row r="607" ht="15.75" customHeight="1">
      <c r="B607" s="273"/>
    </row>
    <row r="608" ht="15.75" customHeight="1">
      <c r="B608" s="273"/>
    </row>
    <row r="609" ht="15.75" customHeight="1">
      <c r="B609" s="273"/>
    </row>
    <row r="610" ht="15.75" customHeight="1">
      <c r="B610" s="273"/>
    </row>
    <row r="611" ht="15.75" customHeight="1">
      <c r="B611" s="273"/>
    </row>
    <row r="612" ht="15.75" customHeight="1">
      <c r="B612" s="273"/>
    </row>
    <row r="613" ht="15.75" customHeight="1">
      <c r="B613" s="273"/>
    </row>
    <row r="614" ht="15.75" customHeight="1">
      <c r="B614" s="273"/>
    </row>
    <row r="615" ht="15.75" customHeight="1">
      <c r="B615" s="273"/>
    </row>
    <row r="616" ht="15.75" customHeight="1">
      <c r="B616" s="273"/>
    </row>
    <row r="617" ht="15.75" customHeight="1">
      <c r="B617" s="273"/>
    </row>
    <row r="618" ht="15.75" customHeight="1">
      <c r="B618" s="273"/>
    </row>
    <row r="619" ht="15.75" customHeight="1">
      <c r="B619" s="273"/>
    </row>
    <row r="620" ht="15.75" customHeight="1">
      <c r="B620" s="273"/>
    </row>
    <row r="621" ht="15.75" customHeight="1">
      <c r="B621" s="273"/>
    </row>
    <row r="622" ht="15.75" customHeight="1">
      <c r="B622" s="273"/>
    </row>
    <row r="623" ht="15.75" customHeight="1">
      <c r="B623" s="273"/>
    </row>
    <row r="624" ht="15.75" customHeight="1">
      <c r="B624" s="273"/>
    </row>
    <row r="625" ht="15.75" customHeight="1">
      <c r="B625" s="273"/>
    </row>
    <row r="626" ht="15.75" customHeight="1">
      <c r="B626" s="273"/>
    </row>
    <row r="627" ht="15.75" customHeight="1">
      <c r="B627" s="273"/>
    </row>
    <row r="628" ht="15.75" customHeight="1">
      <c r="B628" s="273"/>
    </row>
    <row r="629" ht="15.75" customHeight="1">
      <c r="B629" s="273"/>
    </row>
    <row r="630" ht="15.75" customHeight="1">
      <c r="B630" s="273"/>
    </row>
    <row r="631" ht="15.75" customHeight="1">
      <c r="B631" s="273"/>
    </row>
    <row r="632" ht="15.75" customHeight="1">
      <c r="B632" s="273"/>
    </row>
    <row r="633" ht="15.75" customHeight="1">
      <c r="B633" s="273"/>
    </row>
    <row r="634" ht="15.75" customHeight="1">
      <c r="B634" s="273"/>
    </row>
    <row r="635" ht="15.75" customHeight="1">
      <c r="B635" s="273"/>
    </row>
    <row r="636" ht="15.75" customHeight="1">
      <c r="B636" s="273"/>
    </row>
    <row r="637" ht="15.75" customHeight="1">
      <c r="B637" s="273"/>
    </row>
    <row r="638" ht="15.75" customHeight="1">
      <c r="B638" s="273"/>
    </row>
    <row r="639" ht="15.75" customHeight="1">
      <c r="B639" s="273"/>
    </row>
    <row r="640" ht="15.75" customHeight="1">
      <c r="B640" s="273"/>
    </row>
    <row r="641" ht="15.75" customHeight="1">
      <c r="B641" s="273"/>
    </row>
    <row r="642" ht="15.75" customHeight="1">
      <c r="B642" s="273"/>
    </row>
    <row r="643" ht="15.75" customHeight="1">
      <c r="B643" s="273"/>
    </row>
    <row r="644" ht="15.75" customHeight="1">
      <c r="B644" s="273"/>
    </row>
    <row r="645" ht="15.75" customHeight="1">
      <c r="B645" s="273"/>
    </row>
    <row r="646" ht="15.75" customHeight="1">
      <c r="B646" s="273"/>
    </row>
    <row r="647" ht="15.75" customHeight="1">
      <c r="B647" s="273"/>
    </row>
    <row r="648" ht="15.75" customHeight="1">
      <c r="B648" s="273"/>
    </row>
    <row r="649" ht="15.75" customHeight="1">
      <c r="B649" s="273"/>
    </row>
    <row r="650" ht="15.75" customHeight="1">
      <c r="B650" s="273"/>
    </row>
    <row r="651" ht="15.75" customHeight="1">
      <c r="B651" s="273"/>
    </row>
    <row r="652" ht="15.75" customHeight="1">
      <c r="B652" s="273"/>
    </row>
    <row r="653" ht="15.75" customHeight="1">
      <c r="B653" s="273"/>
    </row>
    <row r="654" ht="15.75" customHeight="1">
      <c r="B654" s="273"/>
    </row>
    <row r="655" ht="15.75" customHeight="1">
      <c r="B655" s="273"/>
    </row>
    <row r="656" ht="15.75" customHeight="1">
      <c r="B656" s="273"/>
    </row>
    <row r="657" ht="15.75" customHeight="1">
      <c r="B657" s="273"/>
    </row>
    <row r="658" ht="15.75" customHeight="1">
      <c r="B658" s="273"/>
    </row>
    <row r="659" ht="15.75" customHeight="1">
      <c r="B659" s="273"/>
    </row>
    <row r="660" ht="15.75" customHeight="1">
      <c r="B660" s="273"/>
    </row>
    <row r="661" ht="15.75" customHeight="1">
      <c r="B661" s="273"/>
    </row>
    <row r="662" ht="15.75" customHeight="1">
      <c r="B662" s="273"/>
    </row>
    <row r="663" ht="15.75" customHeight="1">
      <c r="B663" s="273"/>
    </row>
    <row r="664" ht="15.75" customHeight="1">
      <c r="B664" s="273"/>
    </row>
    <row r="665" ht="15.75" customHeight="1">
      <c r="B665" s="273"/>
    </row>
    <row r="666" ht="15.75" customHeight="1">
      <c r="B666" s="273"/>
    </row>
    <row r="667" ht="15.75" customHeight="1">
      <c r="B667" s="273"/>
    </row>
    <row r="668" ht="15.75" customHeight="1">
      <c r="B668" s="273"/>
    </row>
    <row r="669" ht="15.75" customHeight="1">
      <c r="B669" s="273"/>
    </row>
    <row r="670" ht="15.75" customHeight="1">
      <c r="B670" s="273"/>
    </row>
    <row r="671" ht="15.75" customHeight="1">
      <c r="B671" s="273"/>
    </row>
    <row r="672" ht="15.75" customHeight="1">
      <c r="B672" s="273"/>
    </row>
    <row r="673" ht="15.75" customHeight="1">
      <c r="B673" s="273"/>
    </row>
    <row r="674" ht="15.75" customHeight="1">
      <c r="B674" s="273"/>
    </row>
    <row r="675" ht="15.75" customHeight="1">
      <c r="B675" s="273"/>
    </row>
    <row r="676" ht="15.75" customHeight="1">
      <c r="B676" s="273"/>
    </row>
    <row r="677" ht="15.75" customHeight="1">
      <c r="B677" s="273"/>
    </row>
    <row r="678" ht="15.75" customHeight="1">
      <c r="B678" s="273"/>
    </row>
    <row r="679" ht="15.75" customHeight="1">
      <c r="B679" s="273"/>
    </row>
    <row r="680" ht="15.75" customHeight="1">
      <c r="B680" s="273"/>
    </row>
    <row r="681" ht="15.75" customHeight="1">
      <c r="B681" s="273"/>
    </row>
    <row r="682" ht="15.75" customHeight="1">
      <c r="B682" s="273"/>
    </row>
    <row r="683" ht="15.75" customHeight="1">
      <c r="B683" s="273"/>
    </row>
    <row r="684" ht="15.75" customHeight="1">
      <c r="B684" s="273"/>
    </row>
    <row r="685" ht="15.75" customHeight="1">
      <c r="B685" s="273"/>
    </row>
    <row r="686" ht="15.75" customHeight="1">
      <c r="B686" s="273"/>
    </row>
    <row r="687" ht="15.75" customHeight="1">
      <c r="B687" s="273"/>
    </row>
    <row r="688" ht="15.75" customHeight="1">
      <c r="B688" s="273"/>
    </row>
    <row r="689" ht="15.75" customHeight="1">
      <c r="B689" s="273"/>
    </row>
    <row r="690" ht="15.75" customHeight="1">
      <c r="B690" s="273"/>
    </row>
    <row r="691" ht="15.75" customHeight="1">
      <c r="B691" s="273"/>
    </row>
    <row r="692" ht="15.75" customHeight="1">
      <c r="B692" s="273"/>
    </row>
    <row r="693" ht="15.75" customHeight="1">
      <c r="B693" s="273"/>
    </row>
    <row r="694" ht="15.75" customHeight="1">
      <c r="B694" s="273"/>
    </row>
    <row r="695" ht="15.75" customHeight="1">
      <c r="B695" s="273"/>
    </row>
    <row r="696" ht="15.75" customHeight="1">
      <c r="B696" s="273"/>
    </row>
    <row r="697" ht="15.75" customHeight="1">
      <c r="B697" s="273"/>
    </row>
    <row r="698" ht="15.75" customHeight="1">
      <c r="B698" s="273"/>
    </row>
    <row r="699" ht="15.75" customHeight="1">
      <c r="B699" s="273"/>
    </row>
    <row r="700" ht="15.75" customHeight="1">
      <c r="B700" s="273"/>
    </row>
    <row r="701" ht="15.75" customHeight="1">
      <c r="B701" s="273"/>
    </row>
    <row r="702" ht="15.75" customHeight="1">
      <c r="B702" s="273"/>
    </row>
    <row r="703" ht="15.75" customHeight="1">
      <c r="B703" s="273"/>
    </row>
    <row r="704" ht="15.75" customHeight="1">
      <c r="B704" s="273"/>
    </row>
    <row r="705" ht="15.75" customHeight="1">
      <c r="B705" s="273"/>
    </row>
    <row r="706" ht="15.75" customHeight="1">
      <c r="B706" s="273"/>
    </row>
    <row r="707" ht="15.75" customHeight="1">
      <c r="B707" s="273"/>
    </row>
    <row r="708" ht="15.75" customHeight="1">
      <c r="B708" s="273"/>
    </row>
    <row r="709" ht="15.75" customHeight="1">
      <c r="B709" s="273"/>
    </row>
    <row r="710" ht="15.75" customHeight="1">
      <c r="B710" s="273"/>
    </row>
    <row r="711" ht="15.75" customHeight="1">
      <c r="B711" s="273"/>
    </row>
    <row r="712" ht="15.75" customHeight="1">
      <c r="B712" s="273"/>
    </row>
    <row r="713" ht="15.75" customHeight="1">
      <c r="B713" s="273"/>
    </row>
    <row r="714" ht="15.75" customHeight="1">
      <c r="B714" s="273"/>
    </row>
    <row r="715" ht="15.75" customHeight="1">
      <c r="B715" s="273"/>
    </row>
    <row r="716" ht="15.75" customHeight="1">
      <c r="B716" s="273"/>
    </row>
    <row r="717" ht="15.75" customHeight="1">
      <c r="B717" s="273"/>
    </row>
    <row r="718" ht="15.75" customHeight="1">
      <c r="B718" s="273"/>
    </row>
    <row r="719" ht="15.75" customHeight="1">
      <c r="B719" s="273"/>
    </row>
    <row r="720" ht="15.75" customHeight="1">
      <c r="B720" s="273"/>
    </row>
    <row r="721" ht="15.75" customHeight="1">
      <c r="B721" s="273"/>
    </row>
    <row r="722" ht="15.75" customHeight="1">
      <c r="B722" s="273"/>
    </row>
    <row r="723" ht="15.75" customHeight="1">
      <c r="B723" s="273"/>
    </row>
    <row r="724" ht="15.75" customHeight="1">
      <c r="B724" s="273"/>
    </row>
    <row r="725" ht="15.75" customHeight="1">
      <c r="B725" s="273"/>
    </row>
    <row r="726" ht="15.75" customHeight="1">
      <c r="B726" s="273"/>
    </row>
    <row r="727" ht="15.75" customHeight="1">
      <c r="B727" s="273"/>
    </row>
    <row r="728" ht="15.75" customHeight="1">
      <c r="B728" s="273"/>
    </row>
    <row r="729" ht="15.75" customHeight="1">
      <c r="B729" s="273"/>
    </row>
    <row r="730" ht="15.75" customHeight="1">
      <c r="B730" s="273"/>
    </row>
    <row r="731" ht="15.75" customHeight="1">
      <c r="B731" s="273"/>
    </row>
    <row r="732" ht="15.75" customHeight="1">
      <c r="B732" s="273"/>
    </row>
    <row r="733" ht="15.75" customHeight="1">
      <c r="B733" s="273"/>
    </row>
    <row r="734" ht="15.75" customHeight="1">
      <c r="B734" s="273"/>
    </row>
    <row r="735" ht="15.75" customHeight="1">
      <c r="B735" s="273"/>
    </row>
    <row r="736" ht="15.75" customHeight="1">
      <c r="B736" s="273"/>
    </row>
    <row r="737" ht="15.75" customHeight="1">
      <c r="B737" s="273"/>
    </row>
    <row r="738" ht="15.75" customHeight="1">
      <c r="B738" s="273"/>
    </row>
    <row r="739" ht="15.75" customHeight="1">
      <c r="B739" s="273"/>
    </row>
    <row r="740" ht="15.75" customHeight="1">
      <c r="B740" s="273"/>
    </row>
    <row r="741" ht="15.75" customHeight="1">
      <c r="B741" s="273"/>
    </row>
    <row r="742" ht="15.75" customHeight="1">
      <c r="B742" s="273"/>
    </row>
    <row r="743" ht="15.75" customHeight="1">
      <c r="B743" s="273"/>
    </row>
    <row r="744" ht="15.75" customHeight="1">
      <c r="B744" s="273"/>
    </row>
    <row r="745" ht="15.75" customHeight="1">
      <c r="B745" s="273"/>
    </row>
    <row r="746" ht="15.75" customHeight="1">
      <c r="B746" s="273"/>
    </row>
    <row r="747" ht="15.75" customHeight="1">
      <c r="B747" s="273"/>
    </row>
    <row r="748" ht="15.75" customHeight="1">
      <c r="B748" s="273"/>
    </row>
    <row r="749" ht="15.75" customHeight="1">
      <c r="B749" s="273"/>
    </row>
    <row r="750" ht="15.75" customHeight="1">
      <c r="B750" s="273"/>
    </row>
    <row r="751" ht="15.75" customHeight="1">
      <c r="B751" s="273"/>
    </row>
    <row r="752" ht="15.75" customHeight="1">
      <c r="B752" s="273"/>
    </row>
    <row r="753" ht="15.75" customHeight="1">
      <c r="B753" s="273"/>
    </row>
    <row r="754" ht="15.75" customHeight="1">
      <c r="B754" s="273"/>
    </row>
    <row r="755" ht="15.75" customHeight="1">
      <c r="B755" s="273"/>
    </row>
    <row r="756" ht="15.75" customHeight="1">
      <c r="B756" s="273"/>
    </row>
    <row r="757" ht="15.75" customHeight="1">
      <c r="B757" s="273"/>
    </row>
    <row r="758" ht="15.75" customHeight="1">
      <c r="B758" s="273"/>
    </row>
    <row r="759" ht="15.75" customHeight="1">
      <c r="B759" s="273"/>
    </row>
    <row r="760" ht="15.75" customHeight="1">
      <c r="B760" s="273"/>
    </row>
    <row r="761" ht="15.75" customHeight="1">
      <c r="B761" s="273"/>
    </row>
    <row r="762" ht="15.75" customHeight="1">
      <c r="B762" s="273"/>
    </row>
    <row r="763" ht="15.75" customHeight="1">
      <c r="B763" s="273"/>
    </row>
    <row r="764" ht="15.75" customHeight="1">
      <c r="B764" s="273"/>
    </row>
    <row r="765" ht="15.75" customHeight="1">
      <c r="B765" s="273"/>
    </row>
    <row r="766" ht="15.75" customHeight="1">
      <c r="B766" s="273"/>
    </row>
    <row r="767" ht="15.75" customHeight="1">
      <c r="B767" s="273"/>
    </row>
    <row r="768" ht="15.75" customHeight="1">
      <c r="B768" s="273"/>
    </row>
    <row r="769" ht="15.75" customHeight="1">
      <c r="B769" s="273"/>
    </row>
    <row r="770" ht="15.75" customHeight="1">
      <c r="B770" s="273"/>
    </row>
    <row r="771" ht="15.75" customHeight="1">
      <c r="B771" s="273"/>
    </row>
    <row r="772" ht="15.75" customHeight="1">
      <c r="B772" s="273"/>
    </row>
    <row r="773" ht="15.75" customHeight="1">
      <c r="B773" s="273"/>
    </row>
    <row r="774" ht="15.75" customHeight="1">
      <c r="B774" s="273"/>
    </row>
    <row r="775" ht="15.75" customHeight="1">
      <c r="B775" s="273"/>
    </row>
    <row r="776" ht="15.75" customHeight="1">
      <c r="B776" s="273"/>
    </row>
    <row r="777" ht="15.75" customHeight="1">
      <c r="B777" s="273"/>
    </row>
    <row r="778" ht="15.75" customHeight="1">
      <c r="B778" s="273"/>
    </row>
    <row r="779" ht="15.75" customHeight="1">
      <c r="B779" s="273"/>
    </row>
    <row r="780" ht="15.75" customHeight="1">
      <c r="B780" s="273"/>
    </row>
    <row r="781" ht="15.75" customHeight="1">
      <c r="B781" s="273"/>
    </row>
    <row r="782" ht="15.75" customHeight="1">
      <c r="B782" s="273"/>
    </row>
    <row r="783" ht="15.75" customHeight="1">
      <c r="B783" s="273"/>
    </row>
    <row r="784" ht="15.75" customHeight="1">
      <c r="B784" s="273"/>
    </row>
    <row r="785" ht="15.75" customHeight="1">
      <c r="B785" s="273"/>
    </row>
    <row r="786" ht="15.75" customHeight="1">
      <c r="B786" s="273"/>
    </row>
    <row r="787" ht="15.75" customHeight="1">
      <c r="B787" s="273"/>
    </row>
    <row r="788" ht="15.75" customHeight="1">
      <c r="B788" s="273"/>
    </row>
    <row r="789" ht="15.75" customHeight="1">
      <c r="B789" s="273"/>
    </row>
    <row r="790" ht="15.75" customHeight="1">
      <c r="B790" s="273"/>
    </row>
    <row r="791" ht="15.75" customHeight="1">
      <c r="B791" s="273"/>
    </row>
    <row r="792" ht="15.75" customHeight="1">
      <c r="B792" s="273"/>
    </row>
    <row r="793" ht="15.75" customHeight="1">
      <c r="B793" s="273"/>
    </row>
    <row r="794" ht="15.75" customHeight="1">
      <c r="B794" s="273"/>
    </row>
    <row r="795" ht="15.75" customHeight="1">
      <c r="B795" s="273"/>
    </row>
    <row r="796" ht="15.75" customHeight="1">
      <c r="B796" s="273"/>
    </row>
    <row r="797" ht="15.75" customHeight="1">
      <c r="B797" s="273"/>
    </row>
    <row r="798" ht="15.75" customHeight="1">
      <c r="B798" s="273"/>
    </row>
    <row r="799" ht="15.75" customHeight="1">
      <c r="B799" s="273"/>
    </row>
    <row r="800" ht="15.75" customHeight="1">
      <c r="B800" s="273"/>
    </row>
    <row r="801" ht="15.75" customHeight="1">
      <c r="B801" s="273"/>
    </row>
    <row r="802" ht="15.75" customHeight="1">
      <c r="B802" s="273"/>
    </row>
    <row r="803" ht="15.75" customHeight="1">
      <c r="B803" s="273"/>
    </row>
    <row r="804" ht="15.75" customHeight="1">
      <c r="B804" s="273"/>
    </row>
    <row r="805" ht="15.75" customHeight="1">
      <c r="B805" s="273"/>
    </row>
    <row r="806" ht="15.75" customHeight="1">
      <c r="B806" s="273"/>
    </row>
    <row r="807" ht="15.75" customHeight="1">
      <c r="B807" s="273"/>
    </row>
    <row r="808" ht="15.75" customHeight="1">
      <c r="B808" s="273"/>
    </row>
    <row r="809" ht="15.75" customHeight="1">
      <c r="B809" s="273"/>
    </row>
    <row r="810" ht="15.75" customHeight="1">
      <c r="B810" s="273"/>
    </row>
    <row r="811" ht="15.75" customHeight="1">
      <c r="B811" s="273"/>
    </row>
    <row r="812" ht="15.75" customHeight="1">
      <c r="B812" s="273"/>
    </row>
    <row r="813" ht="15.75" customHeight="1">
      <c r="B813" s="273"/>
    </row>
    <row r="814" ht="15.75" customHeight="1">
      <c r="B814" s="273"/>
    </row>
    <row r="815" ht="15.75" customHeight="1">
      <c r="B815" s="273"/>
    </row>
    <row r="816" ht="15.75" customHeight="1">
      <c r="B816" s="273"/>
    </row>
    <row r="817" ht="15.75" customHeight="1">
      <c r="B817" s="273"/>
    </row>
    <row r="818" ht="15.75" customHeight="1">
      <c r="B818" s="273"/>
    </row>
    <row r="819" ht="15.75" customHeight="1">
      <c r="B819" s="273"/>
    </row>
    <row r="820" ht="15.75" customHeight="1">
      <c r="B820" s="273"/>
    </row>
    <row r="821" ht="15.75" customHeight="1">
      <c r="B821" s="273"/>
    </row>
    <row r="822" ht="15.75" customHeight="1">
      <c r="B822" s="273"/>
    </row>
    <row r="823" ht="15.75" customHeight="1">
      <c r="B823" s="273"/>
    </row>
    <row r="824" ht="15.75" customHeight="1">
      <c r="B824" s="273"/>
    </row>
    <row r="825" ht="15.75" customHeight="1">
      <c r="B825" s="273"/>
    </row>
    <row r="826" ht="15.75" customHeight="1">
      <c r="B826" s="273"/>
    </row>
    <row r="827" ht="15.75" customHeight="1">
      <c r="B827" s="273"/>
    </row>
    <row r="828" ht="15.75" customHeight="1">
      <c r="B828" s="273"/>
    </row>
    <row r="829" ht="15.75" customHeight="1">
      <c r="B829" s="273"/>
    </row>
    <row r="830" ht="15.75" customHeight="1">
      <c r="B830" s="273"/>
    </row>
    <row r="831" ht="15.75" customHeight="1">
      <c r="B831" s="273"/>
    </row>
    <row r="832" ht="15.75" customHeight="1">
      <c r="B832" s="273"/>
    </row>
    <row r="833" ht="15.75" customHeight="1">
      <c r="B833" s="273"/>
    </row>
    <row r="834" ht="15.75" customHeight="1">
      <c r="B834" s="273"/>
    </row>
    <row r="835" ht="15.75" customHeight="1">
      <c r="B835" s="273"/>
    </row>
    <row r="836" ht="15.75" customHeight="1">
      <c r="B836" s="273"/>
    </row>
    <row r="837" ht="15.75" customHeight="1">
      <c r="B837" s="273"/>
    </row>
    <row r="838" ht="15.75" customHeight="1">
      <c r="B838" s="273"/>
    </row>
    <row r="839" ht="15.75" customHeight="1">
      <c r="B839" s="273"/>
    </row>
    <row r="840" ht="15.75" customHeight="1">
      <c r="B840" s="273"/>
    </row>
    <row r="841" ht="15.75" customHeight="1">
      <c r="B841" s="273"/>
    </row>
    <row r="842" ht="15.75" customHeight="1">
      <c r="B842" s="273"/>
    </row>
    <row r="843" ht="15.75" customHeight="1">
      <c r="B843" s="273"/>
    </row>
    <row r="844" ht="15.75" customHeight="1">
      <c r="B844" s="273"/>
    </row>
    <row r="845" ht="15.75" customHeight="1">
      <c r="B845" s="273"/>
    </row>
    <row r="846" ht="15.75" customHeight="1">
      <c r="B846" s="273"/>
    </row>
    <row r="847" ht="15.75" customHeight="1">
      <c r="B847" s="273"/>
    </row>
    <row r="848" ht="15.75" customHeight="1">
      <c r="B848" s="273"/>
    </row>
    <row r="849" ht="15.75" customHeight="1">
      <c r="B849" s="273"/>
    </row>
    <row r="850" ht="15.75" customHeight="1">
      <c r="B850" s="273"/>
    </row>
    <row r="851" ht="15.75" customHeight="1">
      <c r="B851" s="273"/>
    </row>
    <row r="852" ht="15.75" customHeight="1">
      <c r="B852" s="273"/>
    </row>
    <row r="853" ht="15.75" customHeight="1">
      <c r="B853" s="273"/>
    </row>
    <row r="854" ht="15.75" customHeight="1">
      <c r="B854" s="273"/>
    </row>
    <row r="855" ht="15.75" customHeight="1">
      <c r="B855" s="273"/>
    </row>
    <row r="856" ht="15.75" customHeight="1">
      <c r="B856" s="273"/>
    </row>
    <row r="857" ht="15.75" customHeight="1">
      <c r="B857" s="273"/>
    </row>
    <row r="858" ht="15.75" customHeight="1">
      <c r="B858" s="273"/>
    </row>
    <row r="859" ht="15.75" customHeight="1">
      <c r="B859" s="273"/>
    </row>
    <row r="860" ht="15.75" customHeight="1">
      <c r="B860" s="273"/>
    </row>
    <row r="861" ht="15.75" customHeight="1">
      <c r="B861" s="273"/>
    </row>
    <row r="862" ht="15.75" customHeight="1">
      <c r="B862" s="273"/>
    </row>
    <row r="863" ht="15.75" customHeight="1">
      <c r="B863" s="273"/>
    </row>
    <row r="864" ht="15.75" customHeight="1">
      <c r="B864" s="273"/>
    </row>
    <row r="865" ht="15.75" customHeight="1">
      <c r="B865" s="273"/>
    </row>
    <row r="866" ht="15.75" customHeight="1">
      <c r="B866" s="273"/>
    </row>
    <row r="867" ht="15.75" customHeight="1">
      <c r="B867" s="273"/>
    </row>
    <row r="868" ht="15.75" customHeight="1">
      <c r="B868" s="273"/>
    </row>
    <row r="869" ht="15.75" customHeight="1">
      <c r="B869" s="273"/>
    </row>
    <row r="870" ht="15.75" customHeight="1">
      <c r="B870" s="273"/>
    </row>
    <row r="871" ht="15.75" customHeight="1">
      <c r="B871" s="273"/>
    </row>
    <row r="872" ht="15.75" customHeight="1">
      <c r="B872" s="273"/>
    </row>
    <row r="873" ht="15.75" customHeight="1">
      <c r="B873" s="273"/>
    </row>
    <row r="874" ht="15.75" customHeight="1">
      <c r="B874" s="273"/>
    </row>
    <row r="875" ht="15.75" customHeight="1">
      <c r="B875" s="273"/>
    </row>
    <row r="876" ht="15.75" customHeight="1">
      <c r="B876" s="273"/>
    </row>
    <row r="877" ht="15.75" customHeight="1">
      <c r="B877" s="273"/>
    </row>
    <row r="878" ht="15.75" customHeight="1">
      <c r="B878" s="273"/>
    </row>
    <row r="879" ht="15.75" customHeight="1">
      <c r="B879" s="273"/>
    </row>
    <row r="880" ht="15.75" customHeight="1">
      <c r="B880" s="273"/>
    </row>
    <row r="881" ht="15.75" customHeight="1">
      <c r="B881" s="273"/>
    </row>
    <row r="882" ht="15.75" customHeight="1">
      <c r="B882" s="273"/>
    </row>
    <row r="883" ht="15.75" customHeight="1">
      <c r="B883" s="273"/>
    </row>
    <row r="884" ht="15.75" customHeight="1">
      <c r="B884" s="273"/>
    </row>
    <row r="885" ht="15.75" customHeight="1">
      <c r="B885" s="273"/>
    </row>
    <row r="886" ht="15.75" customHeight="1">
      <c r="B886" s="273"/>
    </row>
    <row r="887" ht="15.75" customHeight="1">
      <c r="B887" s="273"/>
    </row>
    <row r="888" ht="15.75" customHeight="1">
      <c r="B888" s="273"/>
    </row>
    <row r="889" ht="15.75" customHeight="1">
      <c r="B889" s="273"/>
    </row>
    <row r="890" ht="15.75" customHeight="1">
      <c r="B890" s="273"/>
    </row>
    <row r="891" ht="15.75" customHeight="1">
      <c r="B891" s="273"/>
    </row>
    <row r="892" ht="15.75" customHeight="1">
      <c r="B892" s="273"/>
    </row>
    <row r="893" ht="15.75" customHeight="1">
      <c r="B893" s="273"/>
    </row>
    <row r="894" ht="15.75" customHeight="1">
      <c r="B894" s="273"/>
    </row>
    <row r="895" ht="15.75" customHeight="1">
      <c r="B895" s="273"/>
    </row>
    <row r="896" ht="15.75" customHeight="1">
      <c r="B896" s="273"/>
    </row>
    <row r="897" ht="15.75" customHeight="1">
      <c r="B897" s="273"/>
    </row>
    <row r="898" ht="15.75" customHeight="1">
      <c r="B898" s="273"/>
    </row>
    <row r="899" ht="15.75" customHeight="1">
      <c r="B899" s="273"/>
    </row>
    <row r="900" ht="15.75" customHeight="1">
      <c r="B900" s="273"/>
    </row>
    <row r="901" ht="15.75" customHeight="1">
      <c r="B901" s="273"/>
    </row>
    <row r="902" ht="15.75" customHeight="1">
      <c r="B902" s="273"/>
    </row>
    <row r="903" ht="15.75" customHeight="1">
      <c r="B903" s="273"/>
    </row>
    <row r="904" ht="15.75" customHeight="1">
      <c r="B904" s="273"/>
    </row>
    <row r="905" ht="15.75" customHeight="1">
      <c r="B905" s="273"/>
    </row>
    <row r="906" ht="15.75" customHeight="1">
      <c r="B906" s="273"/>
    </row>
    <row r="907" ht="15.75" customHeight="1">
      <c r="B907" s="273"/>
    </row>
    <row r="908" ht="15.75" customHeight="1">
      <c r="B908" s="273"/>
    </row>
    <row r="909" ht="15.75" customHeight="1">
      <c r="B909" s="273"/>
    </row>
    <row r="910" ht="15.75" customHeight="1">
      <c r="B910" s="273"/>
    </row>
    <row r="911" ht="15.75" customHeight="1">
      <c r="B911" s="273"/>
    </row>
    <row r="912" ht="15.75" customHeight="1">
      <c r="B912" s="273"/>
    </row>
    <row r="913" ht="15.75" customHeight="1">
      <c r="B913" s="273"/>
    </row>
    <row r="914" ht="15.75" customHeight="1">
      <c r="B914" s="273"/>
    </row>
    <row r="915" ht="15.75" customHeight="1">
      <c r="B915" s="273"/>
    </row>
    <row r="916" ht="15.75" customHeight="1">
      <c r="B916" s="273"/>
    </row>
    <row r="917" ht="15.75" customHeight="1">
      <c r="B917" s="273"/>
    </row>
    <row r="918" ht="15.75" customHeight="1">
      <c r="B918" s="273"/>
    </row>
    <row r="919" ht="15.75" customHeight="1">
      <c r="B919" s="273"/>
    </row>
    <row r="920" ht="15.75" customHeight="1">
      <c r="B920" s="273"/>
    </row>
    <row r="921" ht="15.75" customHeight="1">
      <c r="B921" s="273"/>
    </row>
    <row r="922" ht="15.75" customHeight="1">
      <c r="B922" s="273"/>
    </row>
    <row r="923" ht="15.75" customHeight="1">
      <c r="B923" s="273"/>
    </row>
    <row r="924" ht="15.75" customHeight="1">
      <c r="B924" s="273"/>
    </row>
    <row r="925" ht="15.75" customHeight="1">
      <c r="B925" s="273"/>
    </row>
    <row r="926" ht="15.75" customHeight="1">
      <c r="B926" s="273"/>
    </row>
    <row r="927" ht="15.75" customHeight="1">
      <c r="B927" s="273"/>
    </row>
    <row r="928" ht="15.75" customHeight="1">
      <c r="B928" s="273"/>
    </row>
    <row r="929" ht="15.75" customHeight="1">
      <c r="B929" s="273"/>
    </row>
    <row r="930" ht="15.75" customHeight="1">
      <c r="B930" s="273"/>
    </row>
    <row r="931" ht="15.75" customHeight="1">
      <c r="B931" s="273"/>
    </row>
    <row r="932" ht="15.75" customHeight="1">
      <c r="B932" s="273"/>
    </row>
    <row r="933" ht="15.75" customHeight="1">
      <c r="B933" s="273"/>
    </row>
    <row r="934" ht="15.75" customHeight="1">
      <c r="B934" s="273"/>
    </row>
    <row r="935" ht="15.75" customHeight="1">
      <c r="B935" s="273"/>
    </row>
    <row r="936" ht="15.75" customHeight="1">
      <c r="B936" s="273"/>
    </row>
    <row r="937" ht="15.75" customHeight="1">
      <c r="B937" s="273"/>
    </row>
    <row r="938" ht="15.75" customHeight="1">
      <c r="B938" s="273"/>
    </row>
    <row r="939" ht="15.75" customHeight="1">
      <c r="B939" s="273"/>
    </row>
    <row r="940" ht="15.75" customHeight="1">
      <c r="B940" s="273"/>
    </row>
    <row r="941" ht="15.75" customHeight="1">
      <c r="B941" s="273"/>
    </row>
    <row r="942" ht="15.75" customHeight="1">
      <c r="B942" s="273"/>
    </row>
    <row r="943" ht="15.75" customHeight="1">
      <c r="B943" s="273"/>
    </row>
    <row r="944" ht="15.75" customHeight="1">
      <c r="B944" s="273"/>
    </row>
    <row r="945" ht="15.75" customHeight="1">
      <c r="B945" s="273"/>
    </row>
    <row r="946" ht="15.75" customHeight="1">
      <c r="B946" s="273"/>
    </row>
    <row r="947" ht="15.75" customHeight="1">
      <c r="B947" s="273"/>
    </row>
    <row r="948" ht="15.75" customHeight="1">
      <c r="B948" s="273"/>
    </row>
    <row r="949" ht="15.75" customHeight="1">
      <c r="B949" s="273"/>
    </row>
    <row r="950" ht="15.75" customHeight="1">
      <c r="B950" s="273"/>
    </row>
    <row r="951" ht="15.75" customHeight="1">
      <c r="B951" s="273"/>
    </row>
    <row r="952" ht="15.75" customHeight="1">
      <c r="B952" s="273"/>
    </row>
    <row r="953" ht="15.75" customHeight="1">
      <c r="B953" s="273"/>
    </row>
    <row r="954" ht="15.75" customHeight="1">
      <c r="B954" s="273"/>
    </row>
    <row r="955" ht="15.75" customHeight="1">
      <c r="B955" s="273"/>
    </row>
    <row r="956" ht="15.75" customHeight="1">
      <c r="B956" s="273"/>
    </row>
    <row r="957" ht="15.75" customHeight="1">
      <c r="B957" s="273"/>
    </row>
    <row r="958" ht="15.75" customHeight="1">
      <c r="B958" s="273"/>
    </row>
    <row r="959" ht="15.75" customHeight="1">
      <c r="B959" s="273"/>
    </row>
    <row r="960" ht="15.75" customHeight="1">
      <c r="B960" s="273"/>
    </row>
    <row r="961" ht="15.75" customHeight="1">
      <c r="B961" s="273"/>
    </row>
    <row r="962" ht="15.75" customHeight="1">
      <c r="B962" s="273"/>
    </row>
    <row r="963" ht="15.75" customHeight="1">
      <c r="B963" s="273"/>
    </row>
    <row r="964" ht="15.75" customHeight="1">
      <c r="B964" s="273"/>
    </row>
    <row r="965" ht="15.75" customHeight="1">
      <c r="B965" s="273"/>
    </row>
    <row r="966" ht="15.75" customHeight="1">
      <c r="B966" s="273"/>
    </row>
    <row r="967" ht="15.75" customHeight="1">
      <c r="B967" s="273"/>
    </row>
    <row r="968" ht="15.75" customHeight="1">
      <c r="B968" s="273"/>
    </row>
    <row r="969" ht="15.75" customHeight="1">
      <c r="B969" s="273"/>
    </row>
    <row r="970" ht="15.75" customHeight="1">
      <c r="B970" s="273"/>
    </row>
    <row r="971" ht="15.75" customHeight="1">
      <c r="B971" s="273"/>
    </row>
    <row r="972" ht="15.75" customHeight="1">
      <c r="B972" s="273"/>
    </row>
    <row r="973" ht="15.75" customHeight="1">
      <c r="B973" s="273"/>
    </row>
    <row r="974" ht="15.75" customHeight="1">
      <c r="B974" s="273"/>
    </row>
    <row r="975" ht="15.75" customHeight="1">
      <c r="B975" s="273"/>
    </row>
    <row r="976" ht="15.75" customHeight="1">
      <c r="B976" s="273"/>
    </row>
    <row r="977" ht="15.75" customHeight="1">
      <c r="B977" s="273"/>
    </row>
    <row r="978" ht="15.75" customHeight="1">
      <c r="B978" s="273"/>
    </row>
    <row r="979" ht="15.75" customHeight="1">
      <c r="B979" s="273"/>
    </row>
    <row r="980" ht="15.75" customHeight="1">
      <c r="B980" s="273"/>
    </row>
    <row r="981" ht="15.75" customHeight="1">
      <c r="B981" s="273"/>
    </row>
    <row r="982" ht="15.75" customHeight="1">
      <c r="B982" s="273"/>
    </row>
    <row r="983" ht="15.75" customHeight="1">
      <c r="B983" s="273"/>
    </row>
    <row r="984" ht="15.75" customHeight="1">
      <c r="B984" s="273"/>
    </row>
    <row r="985" ht="15.75" customHeight="1">
      <c r="B985" s="273"/>
    </row>
    <row r="986" ht="15.75" customHeight="1">
      <c r="B986" s="273"/>
    </row>
    <row r="987" ht="15.75" customHeight="1">
      <c r="B987" s="273"/>
    </row>
    <row r="988" ht="15.75" customHeight="1">
      <c r="B988" s="273"/>
    </row>
    <row r="989" ht="15.75" customHeight="1">
      <c r="B989" s="273"/>
    </row>
    <row r="990" ht="15.75" customHeight="1">
      <c r="B990" s="273"/>
    </row>
    <row r="991" ht="15.75" customHeight="1">
      <c r="B991" s="273"/>
    </row>
    <row r="992" ht="15.75" customHeight="1">
      <c r="B992" s="273"/>
    </row>
    <row r="993" ht="15.75" customHeight="1">
      <c r="B993" s="273"/>
    </row>
    <row r="994" ht="15.75" customHeight="1">
      <c r="B994" s="273"/>
    </row>
    <row r="995" ht="15.75" customHeight="1">
      <c r="B995" s="273"/>
    </row>
    <row r="996" ht="15.75" customHeight="1">
      <c r="B996" s="273"/>
    </row>
    <row r="997" ht="15.75" customHeight="1">
      <c r="B997" s="273"/>
    </row>
    <row r="998" ht="15.75" customHeight="1">
      <c r="B998" s="273"/>
    </row>
    <row r="999" ht="15.75" customHeight="1">
      <c r="B999" s="273"/>
    </row>
    <row r="1000" ht="15.75" customHeight="1">
      <c r="B1000" s="273"/>
    </row>
  </sheetData>
  <printOptions/>
  <pageMargins bottom="1.0" footer="0.0" header="0.0" left="0.75" right="0.75" top="1.0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3.44"/>
    <col customWidth="1" min="2" max="2" width="75.11"/>
  </cols>
  <sheetData>
    <row r="2">
      <c r="B2" s="174" t="s">
        <v>454</v>
      </c>
    </row>
    <row r="4">
      <c r="B4" s="157" t="s">
        <v>455</v>
      </c>
    </row>
    <row r="5">
      <c r="B5" s="157" t="s">
        <v>456</v>
      </c>
    </row>
    <row r="6">
      <c r="B6" s="157" t="s">
        <v>457</v>
      </c>
    </row>
    <row r="7">
      <c r="B7" s="157" t="s">
        <v>458</v>
      </c>
    </row>
    <row r="8">
      <c r="B8" s="157" t="s">
        <v>459</v>
      </c>
    </row>
    <row r="9">
      <c r="B9" s="157" t="s">
        <v>460</v>
      </c>
    </row>
    <row r="10">
      <c r="B10" s="157" t="s">
        <v>461</v>
      </c>
    </row>
    <row r="11">
      <c r="B11" s="157" t="s">
        <v>462</v>
      </c>
    </row>
    <row r="12">
      <c r="B12" s="157" t="s">
        <v>463</v>
      </c>
    </row>
    <row r="13">
      <c r="B13" s="157" t="s">
        <v>464</v>
      </c>
    </row>
    <row r="14">
      <c r="B14" s="157" t="s">
        <v>465</v>
      </c>
    </row>
    <row r="15">
      <c r="B15" s="157" t="s">
        <v>466</v>
      </c>
    </row>
    <row r="16">
      <c r="B16" s="157" t="s">
        <v>467</v>
      </c>
    </row>
    <row r="17">
      <c r="B17" s="157" t="s">
        <v>468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1.22" defaultRowHeight="15.0"/>
  <cols>
    <col customWidth="1" min="1" max="1" width="1.22"/>
    <col customWidth="1" min="2" max="2" width="41.0"/>
    <col customWidth="1" min="3" max="3" width="3.11"/>
    <col customWidth="1" min="4" max="4" width="4.44"/>
    <col customWidth="1" min="5" max="24" width="6.22"/>
    <col customWidth="1" min="25" max="34" width="6.11"/>
  </cols>
  <sheetData>
    <row r="1">
      <c r="B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>
      <c r="A2" s="5"/>
      <c r="B2" s="7" t="s">
        <v>0</v>
      </c>
      <c r="C2" s="5"/>
      <c r="D2" s="9">
        <v>2020.0</v>
      </c>
      <c r="E2" s="10">
        <v>2021.0</v>
      </c>
      <c r="F2" s="10">
        <v>2022.0</v>
      </c>
      <c r="G2" s="10">
        <v>2023.0</v>
      </c>
      <c r="H2" s="10">
        <v>2024.0</v>
      </c>
      <c r="I2" s="10">
        <v>2025.0</v>
      </c>
      <c r="J2" s="10">
        <v>2026.0</v>
      </c>
      <c r="K2" s="10">
        <v>2027.0</v>
      </c>
      <c r="L2" s="10">
        <v>2028.0</v>
      </c>
      <c r="M2" s="10">
        <v>2029.0</v>
      </c>
      <c r="N2" s="10">
        <v>2030.0</v>
      </c>
      <c r="O2" s="10">
        <v>2031.0</v>
      </c>
      <c r="P2" s="10">
        <v>2032.0</v>
      </c>
      <c r="Q2" s="10">
        <v>2033.0</v>
      </c>
      <c r="R2" s="10">
        <v>2034.0</v>
      </c>
      <c r="S2" s="10">
        <v>2035.0</v>
      </c>
      <c r="T2" s="10">
        <v>2036.0</v>
      </c>
      <c r="U2" s="10">
        <v>2037.0</v>
      </c>
      <c r="V2" s="10">
        <v>2038.0</v>
      </c>
      <c r="W2" s="10">
        <v>2039.0</v>
      </c>
      <c r="X2" s="15">
        <v>2040.0</v>
      </c>
      <c r="Y2" s="10">
        <v>2041.0</v>
      </c>
      <c r="Z2" s="10">
        <v>2042.0</v>
      </c>
      <c r="AA2" s="15">
        <v>2043.0</v>
      </c>
      <c r="AB2" s="10">
        <v>2044.0</v>
      </c>
      <c r="AC2" s="10">
        <v>2045.0</v>
      </c>
      <c r="AD2" s="15">
        <v>2046.0</v>
      </c>
      <c r="AE2" s="10">
        <v>2047.0</v>
      </c>
      <c r="AF2" s="10">
        <v>2048.0</v>
      </c>
      <c r="AG2" s="10">
        <v>2049.0</v>
      </c>
      <c r="AH2" s="15">
        <v>2050.0</v>
      </c>
      <c r="AI2" s="5"/>
      <c r="AJ2" s="5"/>
      <c r="AK2" s="5"/>
      <c r="AL2" s="5"/>
      <c r="AM2" s="5"/>
      <c r="AN2" s="5"/>
    </row>
    <row r="3">
      <c r="B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>
      <c r="B4" s="22" t="s">
        <v>4</v>
      </c>
      <c r="D4" s="24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9"/>
      <c r="Y4" s="26"/>
      <c r="Z4" s="26"/>
      <c r="AA4" s="29"/>
      <c r="AB4" s="26"/>
      <c r="AC4" s="26"/>
      <c r="AD4" s="29"/>
      <c r="AE4" s="26"/>
      <c r="AF4" s="26"/>
      <c r="AG4" s="26"/>
      <c r="AH4" s="29"/>
    </row>
    <row r="5">
      <c r="B5" s="34"/>
      <c r="D5" s="3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8"/>
      <c r="Y5" s="2"/>
      <c r="Z5" s="2"/>
      <c r="AA5" s="38"/>
      <c r="AB5" s="2"/>
      <c r="AC5" s="2"/>
      <c r="AD5" s="38"/>
      <c r="AE5" s="2"/>
      <c r="AF5" s="2"/>
      <c r="AG5" s="2"/>
      <c r="AH5" s="38"/>
    </row>
    <row r="6">
      <c r="B6" s="39" t="s">
        <v>16</v>
      </c>
      <c r="D6" s="3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8"/>
      <c r="Y6" s="2"/>
      <c r="Z6" s="2"/>
      <c r="AA6" s="38"/>
      <c r="AB6" s="2"/>
      <c r="AC6" s="2"/>
      <c r="AD6" s="38"/>
      <c r="AE6" s="2"/>
      <c r="AF6" s="2"/>
      <c r="AG6" s="2"/>
      <c r="AH6" s="38"/>
    </row>
    <row r="7">
      <c r="B7" s="41" t="s">
        <v>21</v>
      </c>
      <c r="C7" s="43" t="str">
        <f>'MOCO TRANSP SCENARIO'!F12</f>
        <v/>
      </c>
      <c r="D7" s="45">
        <f>'MOCO TRANSP SCENARIO'!G12</f>
        <v>0.0114143297</v>
      </c>
      <c r="E7" s="45">
        <f>'MOCO TRANSP SCENARIO'!H12</f>
        <v>1</v>
      </c>
      <c r="F7" s="45">
        <f>'MOCO TRANSP SCENARIO'!I12</f>
        <v>1</v>
      </c>
      <c r="G7" s="45">
        <f>'MOCO TRANSP SCENARIO'!J12</f>
        <v>1</v>
      </c>
      <c r="H7" s="45">
        <f>'MOCO TRANSP SCENARIO'!K12</f>
        <v>1</v>
      </c>
      <c r="I7" s="45">
        <f>'MOCO TRANSP SCENARIO'!L12</f>
        <v>1</v>
      </c>
      <c r="J7" s="45">
        <f>'MOCO TRANSP SCENARIO'!M12</f>
        <v>1</v>
      </c>
      <c r="K7" s="45">
        <f>'MOCO TRANSP SCENARIO'!N12</f>
        <v>1</v>
      </c>
      <c r="L7" s="45">
        <f>'MOCO TRANSP SCENARIO'!O12</f>
        <v>1</v>
      </c>
      <c r="M7" s="45">
        <f>'MOCO TRANSP SCENARIO'!P12</f>
        <v>1</v>
      </c>
      <c r="N7" s="45">
        <f>'MOCO TRANSP SCENARIO'!Q12</f>
        <v>1</v>
      </c>
      <c r="O7" s="45">
        <f>'MOCO TRANSP SCENARIO'!R12</f>
        <v>1</v>
      </c>
      <c r="P7" s="45">
        <f>'MOCO TRANSP SCENARIO'!S12</f>
        <v>1</v>
      </c>
      <c r="Q7" s="45">
        <f>'MOCO TRANSP SCENARIO'!T12</f>
        <v>1</v>
      </c>
      <c r="R7" s="45">
        <f>'MOCO TRANSP SCENARIO'!U12</f>
        <v>1</v>
      </c>
      <c r="S7" s="45">
        <f>'MOCO TRANSP SCENARIO'!V12</f>
        <v>1</v>
      </c>
      <c r="T7" s="45">
        <f>'MOCO TRANSP SCENARIO'!W12</f>
        <v>1</v>
      </c>
      <c r="U7" s="45">
        <f>'MOCO TRANSP SCENARIO'!X12</f>
        <v>1</v>
      </c>
      <c r="V7" s="45">
        <f>'MOCO TRANSP SCENARIO'!Y12</f>
        <v>1</v>
      </c>
      <c r="W7" s="45">
        <f>'MOCO TRANSP SCENARIO'!Z12</f>
        <v>1</v>
      </c>
      <c r="X7" s="45">
        <f>'MOCO TRANSP SCENARIO'!AA12</f>
        <v>1</v>
      </c>
      <c r="Y7" s="45">
        <f>'MOCO TRANSP SCENARIO'!AB12</f>
        <v>1</v>
      </c>
      <c r="Z7" s="45">
        <f>'MOCO TRANSP SCENARIO'!AC12</f>
        <v>1</v>
      </c>
      <c r="AA7" s="45">
        <f>'MOCO TRANSP SCENARIO'!AD12</f>
        <v>1</v>
      </c>
      <c r="AB7" s="45">
        <f>'MOCO TRANSP SCENARIO'!AE12</f>
        <v>1</v>
      </c>
      <c r="AC7" s="45">
        <f>'MOCO TRANSP SCENARIO'!AF12</f>
        <v>1</v>
      </c>
      <c r="AD7" s="45">
        <f>'MOCO TRANSP SCENARIO'!AG12</f>
        <v>1</v>
      </c>
      <c r="AE7" s="45">
        <f>'MOCO TRANSP SCENARIO'!AH12</f>
        <v>1</v>
      </c>
      <c r="AF7" s="45">
        <f>'MOCO TRANSP SCENARIO'!AI12</f>
        <v>1</v>
      </c>
      <c r="AG7" s="45">
        <f>'MOCO TRANSP SCENARIO'!AJ12</f>
        <v>1</v>
      </c>
      <c r="AH7" s="45">
        <f>'MOCO TRANSP SCENARIO'!AK12</f>
        <v>1</v>
      </c>
    </row>
    <row r="8">
      <c r="B8" s="41" t="s">
        <v>39</v>
      </c>
      <c r="C8" s="43" t="str">
        <f>'MOCO TRANSP SCENARIO'!F34</f>
        <v/>
      </c>
      <c r="D8" s="45" t="str">
        <f>'MOCO TRANSP SCENARIO'!G34</f>
        <v>N/A</v>
      </c>
      <c r="E8" s="45">
        <f>'MOCO TRANSP SCENARIO'!H34</f>
        <v>0</v>
      </c>
      <c r="F8" s="45">
        <f>'MOCO TRANSP SCENARIO'!I34</f>
        <v>0</v>
      </c>
      <c r="G8" s="45">
        <f>'MOCO TRANSP SCENARIO'!J34</f>
        <v>0</v>
      </c>
      <c r="H8" s="45">
        <f>'MOCO TRANSP SCENARIO'!K34</f>
        <v>0</v>
      </c>
      <c r="I8" s="45">
        <f>'MOCO TRANSP SCENARIO'!L34</f>
        <v>0</v>
      </c>
      <c r="J8" s="45">
        <f>'MOCO TRANSP SCENARIO'!M34</f>
        <v>0</v>
      </c>
      <c r="K8" s="45">
        <f>'MOCO TRANSP SCENARIO'!N34</f>
        <v>0</v>
      </c>
      <c r="L8" s="45">
        <f>'MOCO TRANSP SCENARIO'!O34</f>
        <v>0</v>
      </c>
      <c r="M8" s="45">
        <f>'MOCO TRANSP SCENARIO'!P34</f>
        <v>0</v>
      </c>
      <c r="N8" s="45">
        <f>'MOCO TRANSP SCENARIO'!Q34</f>
        <v>0</v>
      </c>
      <c r="O8" s="45">
        <f>'MOCO TRANSP SCENARIO'!R34</f>
        <v>0</v>
      </c>
      <c r="P8" s="45">
        <f>'MOCO TRANSP SCENARIO'!S34</f>
        <v>0</v>
      </c>
      <c r="Q8" s="45">
        <f>'MOCO TRANSP SCENARIO'!T34</f>
        <v>0</v>
      </c>
      <c r="R8" s="45">
        <f>'MOCO TRANSP SCENARIO'!U34</f>
        <v>0</v>
      </c>
      <c r="S8" s="45">
        <f>'MOCO TRANSP SCENARIO'!V34</f>
        <v>0</v>
      </c>
      <c r="T8" s="45">
        <f>'MOCO TRANSP SCENARIO'!W34</f>
        <v>0</v>
      </c>
      <c r="U8" s="45">
        <f>'MOCO TRANSP SCENARIO'!X34</f>
        <v>0</v>
      </c>
      <c r="V8" s="45">
        <f>'MOCO TRANSP SCENARIO'!Y34</f>
        <v>0</v>
      </c>
      <c r="W8" s="45">
        <f>'MOCO TRANSP SCENARIO'!Z34</f>
        <v>0</v>
      </c>
      <c r="X8" s="45">
        <f>'MOCO TRANSP SCENARIO'!AA34</f>
        <v>0</v>
      </c>
      <c r="Y8" s="45">
        <f>'MOCO TRANSP SCENARIO'!AB34</f>
        <v>0</v>
      </c>
      <c r="Z8" s="45">
        <f>'MOCO TRANSP SCENARIO'!AC34</f>
        <v>0</v>
      </c>
      <c r="AA8" s="45">
        <f>'MOCO TRANSP SCENARIO'!AD34</f>
        <v>0</v>
      </c>
      <c r="AB8" s="45">
        <f>'MOCO TRANSP SCENARIO'!AE34</f>
        <v>0</v>
      </c>
      <c r="AC8" s="45">
        <f>'MOCO TRANSP SCENARIO'!AF34</f>
        <v>0</v>
      </c>
      <c r="AD8" s="45">
        <f>'MOCO TRANSP SCENARIO'!AG34</f>
        <v>0</v>
      </c>
      <c r="AE8" s="45">
        <f>'MOCO TRANSP SCENARIO'!AH34</f>
        <v>0</v>
      </c>
      <c r="AF8" s="45">
        <f>'MOCO TRANSP SCENARIO'!AI34</f>
        <v>0</v>
      </c>
      <c r="AG8" s="45">
        <f>'MOCO TRANSP SCENARIO'!AJ34</f>
        <v>0</v>
      </c>
      <c r="AH8" s="45">
        <f>'MOCO TRANSP SCENARIO'!AK34</f>
        <v>0</v>
      </c>
    </row>
    <row r="9">
      <c r="B9" s="41" t="s">
        <v>45</v>
      </c>
      <c r="C9" s="43" t="str">
        <f>'MOCO TRANSP SCENARIO'!F54</f>
        <v/>
      </c>
      <c r="D9" s="45">
        <f>'MOCO TRANSP SCENARIO'!G54</f>
        <v>0</v>
      </c>
      <c r="E9" s="45">
        <f>'MOCO TRANSP SCENARIO'!H54</f>
        <v>0</v>
      </c>
      <c r="F9" s="45">
        <f>'MOCO TRANSP SCENARIO'!I54</f>
        <v>0.01</v>
      </c>
      <c r="G9" s="45">
        <f>'MOCO TRANSP SCENARIO'!J54</f>
        <v>0.02</v>
      </c>
      <c r="H9" s="45">
        <f>'MOCO TRANSP SCENARIO'!K54</f>
        <v>0.03</v>
      </c>
      <c r="I9" s="45">
        <f>'MOCO TRANSP SCENARIO'!L54</f>
        <v>0.04</v>
      </c>
      <c r="J9" s="45">
        <f>'MOCO TRANSP SCENARIO'!M54</f>
        <v>0.05</v>
      </c>
      <c r="K9" s="45">
        <f>'MOCO TRANSP SCENARIO'!N54</f>
        <v>0.06</v>
      </c>
      <c r="L9" s="45">
        <f>'MOCO TRANSP SCENARIO'!O54</f>
        <v>0.07</v>
      </c>
      <c r="M9" s="45">
        <f>'MOCO TRANSP SCENARIO'!P54</f>
        <v>0.08</v>
      </c>
      <c r="N9" s="45">
        <f>'MOCO TRANSP SCENARIO'!Q54</f>
        <v>0.09</v>
      </c>
      <c r="O9" s="45">
        <f>'MOCO TRANSP SCENARIO'!R54</f>
        <v>0.1</v>
      </c>
      <c r="P9" s="45">
        <f>'MOCO TRANSP SCENARIO'!S54</f>
        <v>0.11</v>
      </c>
      <c r="Q9" s="45">
        <f>'MOCO TRANSP SCENARIO'!T54</f>
        <v>0.11</v>
      </c>
      <c r="R9" s="45">
        <f>'MOCO TRANSP SCENARIO'!U54</f>
        <v>0.12</v>
      </c>
      <c r="S9" s="45">
        <f>'MOCO TRANSP SCENARIO'!V54</f>
        <v>0.12</v>
      </c>
      <c r="T9" s="45">
        <f>'MOCO TRANSP SCENARIO'!W54</f>
        <v>0.13</v>
      </c>
      <c r="U9" s="45">
        <f>'MOCO TRANSP SCENARIO'!X54</f>
        <v>0.13</v>
      </c>
      <c r="V9" s="45">
        <f>'MOCO TRANSP SCENARIO'!Y54</f>
        <v>0.14</v>
      </c>
      <c r="W9" s="45">
        <f>'MOCO TRANSP SCENARIO'!Z54</f>
        <v>0.14</v>
      </c>
      <c r="X9" s="45">
        <f>'MOCO TRANSP SCENARIO'!AA54</f>
        <v>0.15</v>
      </c>
      <c r="Y9" s="45">
        <f>'MOCO TRANSP SCENARIO'!AB54</f>
        <v>0.15</v>
      </c>
      <c r="Z9" s="45">
        <f>'MOCO TRANSP SCENARIO'!AC54</f>
        <v>0.15</v>
      </c>
      <c r="AA9" s="45">
        <f>'MOCO TRANSP SCENARIO'!AD54</f>
        <v>0.15</v>
      </c>
      <c r="AB9" s="45">
        <f>'MOCO TRANSP SCENARIO'!AE54</f>
        <v>0.15</v>
      </c>
      <c r="AC9" s="45">
        <f>'MOCO TRANSP SCENARIO'!AF54</f>
        <v>0.15</v>
      </c>
      <c r="AD9" s="45">
        <f>'MOCO TRANSP SCENARIO'!AG54</f>
        <v>0.15</v>
      </c>
      <c r="AE9" s="45">
        <f>'MOCO TRANSP SCENARIO'!AH54</f>
        <v>0.15</v>
      </c>
      <c r="AF9" s="45">
        <f>'MOCO TRANSP SCENARIO'!AI54</f>
        <v>0.15</v>
      </c>
      <c r="AG9" s="45">
        <f>'MOCO TRANSP SCENARIO'!AJ54</f>
        <v>0.15</v>
      </c>
      <c r="AH9" s="45">
        <f>'MOCO TRANSP SCENARIO'!AK54</f>
        <v>0.15</v>
      </c>
    </row>
    <row r="10" ht="18.0" customHeight="1">
      <c r="B10" s="41" t="s">
        <v>49</v>
      </c>
      <c r="C10" s="43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>
      <c r="B11" s="39" t="s">
        <v>50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>
      <c r="B12" s="41" t="s">
        <v>51</v>
      </c>
      <c r="C12" s="43" t="str">
        <f>'MOCO TRANSP SCENARIO'!F49</f>
        <v/>
      </c>
      <c r="D12" s="45">
        <f>'MOCO TRANSP SCENARIO'!G49</f>
        <v>0.002955686275</v>
      </c>
      <c r="E12" s="45">
        <f>'MOCO TRANSP SCENARIO'!H49</f>
        <v>0.00377909773</v>
      </c>
      <c r="F12" s="45">
        <f>'MOCO TRANSP SCENARIO'!I49</f>
        <v>0.07591749543</v>
      </c>
      <c r="G12" s="45">
        <f>'MOCO TRANSP SCENARIO'!J49</f>
        <v>0.1480558931</v>
      </c>
      <c r="H12" s="45">
        <f>'MOCO TRANSP SCENARIO'!K49</f>
        <v>0.2201942908</v>
      </c>
      <c r="I12" s="45">
        <f>'MOCO TRANSP SCENARIO'!L49</f>
        <v>0.2923326885</v>
      </c>
      <c r="J12" s="45">
        <f>'MOCO TRANSP SCENARIO'!M49</f>
        <v>0.3644710862</v>
      </c>
      <c r="K12" s="45">
        <f>'MOCO TRANSP SCENARIO'!N49</f>
        <v>0.4366094839</v>
      </c>
      <c r="L12" s="45">
        <f>'MOCO TRANSP SCENARIO'!O49</f>
        <v>0.5087478816</v>
      </c>
      <c r="M12" s="45">
        <f>'MOCO TRANSP SCENARIO'!P49</f>
        <v>0.5808862793</v>
      </c>
      <c r="N12" s="45">
        <f>'MOCO TRANSP SCENARIO'!Q49</f>
        <v>0.653024677</v>
      </c>
      <c r="O12" s="45">
        <f>'MOCO TRANSP SCENARIO'!R49</f>
        <v>0.7251630747</v>
      </c>
      <c r="P12" s="45">
        <f>'MOCO TRANSP SCENARIO'!S49</f>
        <v>0.7973014724</v>
      </c>
      <c r="Q12" s="45">
        <f>'MOCO TRANSP SCENARIO'!T49</f>
        <v>0.8694398701</v>
      </c>
      <c r="R12" s="45">
        <f>'MOCO TRANSP SCENARIO'!U49</f>
        <v>0.9415782678</v>
      </c>
      <c r="S12" s="45">
        <f>'MOCO TRANSP SCENARIO'!V49</f>
        <v>1</v>
      </c>
      <c r="T12" s="45">
        <f>'MOCO TRANSP SCENARIO'!W49</f>
        <v>1</v>
      </c>
      <c r="U12" s="45">
        <f>'MOCO TRANSP SCENARIO'!X49</f>
        <v>1</v>
      </c>
      <c r="V12" s="45">
        <f>'MOCO TRANSP SCENARIO'!Y49</f>
        <v>1</v>
      </c>
      <c r="W12" s="45">
        <f>'MOCO TRANSP SCENARIO'!Z49</f>
        <v>1</v>
      </c>
      <c r="X12" s="45">
        <f>'MOCO TRANSP SCENARIO'!AA49</f>
        <v>1</v>
      </c>
      <c r="Y12" s="45">
        <f>'MOCO TRANSP SCENARIO'!AB49</f>
        <v>1</v>
      </c>
      <c r="Z12" s="45">
        <f>'MOCO TRANSP SCENARIO'!AC49</f>
        <v>1</v>
      </c>
      <c r="AA12" s="45">
        <f>'MOCO TRANSP SCENARIO'!AD49</f>
        <v>1</v>
      </c>
      <c r="AB12" s="45">
        <f>'MOCO TRANSP SCENARIO'!AE49</f>
        <v>1</v>
      </c>
      <c r="AC12" s="45">
        <f>'MOCO TRANSP SCENARIO'!AF49</f>
        <v>1</v>
      </c>
      <c r="AD12" s="45">
        <f>'MOCO TRANSP SCENARIO'!AG49</f>
        <v>1</v>
      </c>
      <c r="AE12" s="45">
        <f>'MOCO TRANSP SCENARIO'!AH49</f>
        <v>1</v>
      </c>
      <c r="AF12" s="45">
        <f>'MOCO TRANSP SCENARIO'!AI49</f>
        <v>1</v>
      </c>
      <c r="AG12" s="45">
        <f>'MOCO TRANSP SCENARIO'!AJ49</f>
        <v>1</v>
      </c>
      <c r="AH12" s="45">
        <f>'MOCO TRANSP SCENARIO'!AK49</f>
        <v>1</v>
      </c>
    </row>
    <row r="13">
      <c r="B13" s="41" t="s">
        <v>55</v>
      </c>
      <c r="C13" s="43" t="str">
        <f>'MOCO TRANSP SCENARIO'!F101</f>
        <v/>
      </c>
      <c r="D13" s="45">
        <f>'MOCO TRANSP SCENARIO'!G101</f>
        <v>0</v>
      </c>
      <c r="E13" s="45">
        <f>'MOCO TRANSP SCENARIO'!H101</f>
        <v>0.0007217653467</v>
      </c>
      <c r="F13" s="45">
        <f>'MOCO TRANSP SCENARIO'!I101</f>
        <v>0.0733154811</v>
      </c>
      <c r="G13" s="45">
        <f>'MOCO TRANSP SCENARIO'!J101</f>
        <v>0.1446445315</v>
      </c>
      <c r="H13" s="45">
        <f>'MOCO TRANSP SCENARIO'!K101</f>
        <v>0.2147089167</v>
      </c>
      <c r="I13" s="45">
        <f>'MOCO TRANSP SCENARIO'!L101</f>
        <v>0.2835086364</v>
      </c>
      <c r="J13" s="45">
        <f>'MOCO TRANSP SCENARIO'!M101</f>
        <v>0.3510436909</v>
      </c>
      <c r="K13" s="45">
        <f>'MOCO TRANSP SCENARIO'!N101</f>
        <v>0.4173140801</v>
      </c>
      <c r="L13" s="45">
        <f>'MOCO TRANSP SCENARIO'!O101</f>
        <v>0.4823198039</v>
      </c>
      <c r="M13" s="45">
        <f>'MOCO TRANSP SCENARIO'!P101</f>
        <v>0.5460608624</v>
      </c>
      <c r="N13" s="45">
        <f>'MOCO TRANSP SCENARIO'!Q101</f>
        <v>0.6085372556</v>
      </c>
      <c r="O13" s="45">
        <f>'MOCO TRANSP SCENARIO'!R101</f>
        <v>0.6697489835</v>
      </c>
      <c r="P13" s="45">
        <f>'MOCO TRANSP SCENARIO'!S101</f>
        <v>0.729696046</v>
      </c>
      <c r="Q13" s="45">
        <f>'MOCO TRANSP SCENARIO'!T101</f>
        <v>0.7859736528</v>
      </c>
      <c r="R13" s="45">
        <f>'MOCO TRANSP SCENARIO'!U101</f>
        <v>0.8440237174</v>
      </c>
      <c r="S13" s="45">
        <f>'MOCO TRANSP SCENARIO'!V101</f>
        <v>0.8890883904</v>
      </c>
      <c r="T13" s="45">
        <f>'MOCO TRANSP SCENARIO'!W101</f>
        <v>0.8903487496</v>
      </c>
      <c r="U13" s="45">
        <f>'MOCO TRANSP SCENARIO'!X101</f>
        <v>0.8903487496</v>
      </c>
      <c r="V13" s="45">
        <f>'MOCO TRANSP SCENARIO'!Y101</f>
        <v>0.8916091088</v>
      </c>
      <c r="W13" s="45">
        <f>'MOCO TRANSP SCENARIO'!Z101</f>
        <v>0.8916091088</v>
      </c>
      <c r="X13" s="45">
        <f>'MOCO TRANSP SCENARIO'!AA101</f>
        <v>0.892869468</v>
      </c>
      <c r="Y13" s="45">
        <f>'MOCO TRANSP SCENARIO'!AB101</f>
        <v>0.892869468</v>
      </c>
      <c r="Z13" s="45">
        <f>'MOCO TRANSP SCENARIO'!AC101</f>
        <v>0.892869468</v>
      </c>
      <c r="AA13" s="45">
        <f>'MOCO TRANSP SCENARIO'!AD101</f>
        <v>0.892869468</v>
      </c>
      <c r="AB13" s="45">
        <f>'MOCO TRANSP SCENARIO'!AE101</f>
        <v>0.892869468</v>
      </c>
      <c r="AC13" s="45">
        <f>'MOCO TRANSP SCENARIO'!AF101</f>
        <v>0.892869468</v>
      </c>
      <c r="AD13" s="45">
        <f>'MOCO TRANSP SCENARIO'!AG101</f>
        <v>0.892869468</v>
      </c>
      <c r="AE13" s="45">
        <f>'MOCO TRANSP SCENARIO'!AH101</f>
        <v>0.892869468</v>
      </c>
      <c r="AF13" s="45">
        <f>'MOCO TRANSP SCENARIO'!AI101</f>
        <v>0.892869468</v>
      </c>
      <c r="AG13" s="45">
        <f>'MOCO TRANSP SCENARIO'!AJ101</f>
        <v>0.892869468</v>
      </c>
      <c r="AH13" s="45">
        <f>'MOCO TRANSP SCENARIO'!AK101</f>
        <v>0.892869468</v>
      </c>
    </row>
    <row r="14">
      <c r="B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>
      <c r="B15" s="22" t="s">
        <v>60</v>
      </c>
      <c r="D15" s="2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9"/>
      <c r="Y15" s="26"/>
      <c r="Z15" s="26"/>
      <c r="AA15" s="29"/>
      <c r="AB15" s="26"/>
      <c r="AC15" s="26"/>
      <c r="AD15" s="29"/>
      <c r="AE15" s="26"/>
      <c r="AF15" s="26"/>
      <c r="AG15" s="26"/>
      <c r="AH15" s="29"/>
    </row>
    <row r="16">
      <c r="B16" s="34" t="s">
        <v>61</v>
      </c>
      <c r="D16" s="3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8"/>
      <c r="Y16" s="2"/>
      <c r="Z16" s="2"/>
      <c r="AA16" s="38"/>
      <c r="AB16" s="2"/>
      <c r="AC16" s="2"/>
      <c r="AD16" s="38"/>
      <c r="AE16" s="2"/>
      <c r="AF16" s="2"/>
      <c r="AG16" s="2"/>
      <c r="AH16" s="38"/>
    </row>
    <row r="17">
      <c r="B17" s="39" t="s">
        <v>16</v>
      </c>
      <c r="D17" s="3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8"/>
      <c r="Y17" s="2"/>
      <c r="Z17" s="2"/>
      <c r="AA17" s="38"/>
      <c r="AB17" s="2"/>
      <c r="AC17" s="2"/>
      <c r="AD17" s="38"/>
      <c r="AE17" s="2"/>
      <c r="AF17" s="2"/>
      <c r="AG17" s="2"/>
      <c r="AH17" s="38"/>
    </row>
    <row r="18">
      <c r="B18" s="41" t="s">
        <v>21</v>
      </c>
      <c r="C18" s="43" t="str">
        <f>'MOCO TRANSP SCENARIO'!F12</f>
        <v/>
      </c>
      <c r="D18" s="76">
        <v>0.011414329696106562</v>
      </c>
      <c r="E18" s="76">
        <v>1.0</v>
      </c>
      <c r="F18" s="76">
        <v>1.0</v>
      </c>
      <c r="G18" s="76">
        <v>1.0</v>
      </c>
      <c r="H18" s="76">
        <v>1.0</v>
      </c>
      <c r="I18" s="76">
        <v>1.0</v>
      </c>
      <c r="J18" s="76">
        <v>1.0</v>
      </c>
      <c r="K18" s="76">
        <v>1.0</v>
      </c>
      <c r="L18" s="76">
        <v>1.0</v>
      </c>
      <c r="M18" s="76">
        <v>1.0</v>
      </c>
      <c r="N18" s="76">
        <v>1.0</v>
      </c>
      <c r="O18" s="76">
        <v>1.0</v>
      </c>
      <c r="P18" s="76">
        <v>1.0</v>
      </c>
      <c r="Q18" s="76">
        <v>1.0</v>
      </c>
      <c r="R18" s="76">
        <v>1.0</v>
      </c>
      <c r="S18" s="76">
        <v>1.0</v>
      </c>
      <c r="T18" s="76">
        <v>1.0</v>
      </c>
      <c r="U18" s="76">
        <v>1.0</v>
      </c>
      <c r="V18" s="76">
        <v>1.0</v>
      </c>
      <c r="W18" s="76">
        <v>1.0</v>
      </c>
      <c r="X18" s="76">
        <v>1.0</v>
      </c>
      <c r="Y18" s="76">
        <v>1.0</v>
      </c>
      <c r="Z18" s="76">
        <v>1.0</v>
      </c>
      <c r="AA18" s="76">
        <v>1.0</v>
      </c>
      <c r="AB18" s="76">
        <v>1.0</v>
      </c>
      <c r="AC18" s="76">
        <v>1.0</v>
      </c>
      <c r="AD18" s="76">
        <v>1.0</v>
      </c>
      <c r="AE18" s="76">
        <v>1.0</v>
      </c>
      <c r="AF18" s="76">
        <v>1.0</v>
      </c>
      <c r="AG18" s="76">
        <v>1.0</v>
      </c>
      <c r="AH18" s="76">
        <v>1.0</v>
      </c>
    </row>
    <row r="19">
      <c r="B19" s="41" t="s">
        <v>39</v>
      </c>
      <c r="C19" s="77" t="str">
        <f>'MOCO TRANSP SCENARIO'!F34</f>
        <v/>
      </c>
      <c r="D19" s="76" t="s">
        <v>64</v>
      </c>
      <c r="E19" s="76">
        <v>0.0</v>
      </c>
      <c r="F19" s="76">
        <v>0.0</v>
      </c>
      <c r="G19" s="76">
        <v>0.0</v>
      </c>
      <c r="H19" s="76">
        <v>0.0</v>
      </c>
      <c r="I19" s="76">
        <v>0.0</v>
      </c>
      <c r="J19" s="76">
        <v>0.0</v>
      </c>
      <c r="K19" s="76">
        <v>0.0</v>
      </c>
      <c r="L19" s="76">
        <v>0.0</v>
      </c>
      <c r="M19" s="76">
        <v>0.0</v>
      </c>
      <c r="N19" s="76">
        <v>0.0</v>
      </c>
      <c r="O19" s="76">
        <v>0.0</v>
      </c>
      <c r="P19" s="76">
        <v>0.0</v>
      </c>
      <c r="Q19" s="76">
        <v>0.0</v>
      </c>
      <c r="R19" s="76">
        <v>0.0</v>
      </c>
      <c r="S19" s="76">
        <v>0.0</v>
      </c>
      <c r="T19" s="76">
        <v>0.0</v>
      </c>
      <c r="U19" s="76">
        <v>0.0</v>
      </c>
      <c r="V19" s="76">
        <v>0.0</v>
      </c>
      <c r="W19" s="76">
        <v>0.0</v>
      </c>
      <c r="X19" s="76">
        <v>0.0</v>
      </c>
      <c r="Y19" s="76">
        <v>0.0</v>
      </c>
      <c r="Z19" s="76">
        <v>0.0</v>
      </c>
      <c r="AA19" s="76">
        <v>0.0</v>
      </c>
      <c r="AB19" s="76">
        <v>0.0</v>
      </c>
      <c r="AC19" s="76">
        <v>0.0</v>
      </c>
      <c r="AD19" s="76">
        <v>0.0</v>
      </c>
      <c r="AE19" s="76">
        <v>0.0</v>
      </c>
      <c r="AF19" s="76">
        <v>0.0</v>
      </c>
      <c r="AG19" s="76">
        <v>0.0</v>
      </c>
      <c r="AH19" s="76">
        <v>0.0</v>
      </c>
    </row>
    <row r="20">
      <c r="B20" s="41" t="s">
        <v>45</v>
      </c>
      <c r="C20" s="78" t="str">
        <f>'MOCO TRANSP SCENARIO'!F54</f>
        <v/>
      </c>
      <c r="D20" s="76">
        <v>0.0</v>
      </c>
      <c r="E20" s="76">
        <v>0.0</v>
      </c>
      <c r="F20" s="76">
        <v>0.0</v>
      </c>
      <c r="G20" s="76">
        <v>0.0</v>
      </c>
      <c r="H20" s="76">
        <v>0.0</v>
      </c>
      <c r="I20" s="76">
        <v>0.0</v>
      </c>
      <c r="J20" s="76">
        <v>0.0</v>
      </c>
      <c r="K20" s="76">
        <v>0.0</v>
      </c>
      <c r="L20" s="76">
        <v>0.0</v>
      </c>
      <c r="M20" s="76">
        <v>0.0</v>
      </c>
      <c r="N20" s="76">
        <v>0.0</v>
      </c>
      <c r="O20" s="76">
        <v>0.0</v>
      </c>
      <c r="P20" s="76">
        <v>0.0</v>
      </c>
      <c r="Q20" s="76">
        <v>0.0</v>
      </c>
      <c r="R20" s="76">
        <v>0.0</v>
      </c>
      <c r="S20" s="76">
        <v>0.0</v>
      </c>
      <c r="T20" s="76">
        <v>0.0</v>
      </c>
      <c r="U20" s="76">
        <v>0.0</v>
      </c>
      <c r="V20" s="76">
        <v>0.0</v>
      </c>
      <c r="W20" s="76">
        <v>0.0</v>
      </c>
      <c r="X20" s="76">
        <v>0.0</v>
      </c>
      <c r="Y20" s="76">
        <v>0.0</v>
      </c>
      <c r="Z20" s="76">
        <v>0.0</v>
      </c>
      <c r="AA20" s="76">
        <v>0.0</v>
      </c>
      <c r="AB20" s="76">
        <v>0.0</v>
      </c>
      <c r="AC20" s="76">
        <v>0.0</v>
      </c>
      <c r="AD20" s="76">
        <v>0.0</v>
      </c>
      <c r="AE20" s="76">
        <v>0.0</v>
      </c>
      <c r="AF20" s="76">
        <v>0.0</v>
      </c>
      <c r="AG20" s="76">
        <v>0.0</v>
      </c>
      <c r="AH20" s="76">
        <v>0.0</v>
      </c>
    </row>
    <row r="21">
      <c r="B21" s="41" t="s">
        <v>49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</row>
    <row r="22">
      <c r="B22" s="39" t="s">
        <v>50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</row>
    <row r="23">
      <c r="B23" s="41" t="s">
        <v>51</v>
      </c>
      <c r="C23" s="78" t="str">
        <f>'MOCO TRANSP SCENARIO'!F49</f>
        <v/>
      </c>
      <c r="D23" s="76">
        <v>0.002955686274509804</v>
      </c>
      <c r="E23" s="76">
        <v>0.0037790977295712566</v>
      </c>
      <c r="F23" s="76">
        <v>0.07591749542648714</v>
      </c>
      <c r="G23" s="76">
        <v>0.14805589312340303</v>
      </c>
      <c r="H23" s="76">
        <v>0.22019429082031894</v>
      </c>
      <c r="I23" s="76">
        <v>0.2923326885172349</v>
      </c>
      <c r="J23" s="76">
        <v>0.36447108621415075</v>
      </c>
      <c r="K23" s="76">
        <v>0.43660948391106663</v>
      </c>
      <c r="L23" s="76">
        <v>0.5087478816079826</v>
      </c>
      <c r="M23" s="76">
        <v>0.5808862793048984</v>
      </c>
      <c r="N23" s="76">
        <v>0.6530246770018143</v>
      </c>
      <c r="O23" s="76">
        <v>0.7251630746987303</v>
      </c>
      <c r="P23" s="76">
        <v>0.7973014723956461</v>
      </c>
      <c r="Q23" s="76">
        <v>0.8694398700925621</v>
      </c>
      <c r="R23" s="76">
        <v>0.9415782677894781</v>
      </c>
      <c r="S23" s="76">
        <v>1.0</v>
      </c>
      <c r="T23" s="76">
        <v>1.0</v>
      </c>
      <c r="U23" s="76">
        <v>1.0</v>
      </c>
      <c r="V23" s="76">
        <v>1.0</v>
      </c>
      <c r="W23" s="76">
        <v>1.0</v>
      </c>
      <c r="X23" s="76">
        <v>1.0</v>
      </c>
      <c r="Y23" s="76">
        <v>1.0</v>
      </c>
      <c r="Z23" s="76">
        <v>1.0</v>
      </c>
      <c r="AA23" s="76">
        <v>1.0</v>
      </c>
      <c r="AB23" s="76">
        <v>1.0</v>
      </c>
      <c r="AC23" s="76">
        <v>1.0</v>
      </c>
      <c r="AD23" s="76">
        <v>1.0</v>
      </c>
      <c r="AE23" s="76">
        <v>1.0</v>
      </c>
      <c r="AF23" s="76">
        <v>1.0</v>
      </c>
      <c r="AG23" s="76">
        <v>1.0</v>
      </c>
      <c r="AH23" s="76">
        <v>1.0</v>
      </c>
    </row>
    <row r="24">
      <c r="B24" s="41" t="s">
        <v>55</v>
      </c>
      <c r="C24" s="78" t="str">
        <f>'MOCO TRANSP SCENARIO'!F101</f>
        <v/>
      </c>
      <c r="D24" s="76">
        <v>0.0</v>
      </c>
      <c r="E24" s="76">
        <v>7.217653467079678E-4</v>
      </c>
      <c r="F24" s="76">
        <v>0.06395503141875684</v>
      </c>
      <c r="G24" s="76">
        <v>0.1271882974908054</v>
      </c>
      <c r="H24" s="76">
        <v>0.19042156356285428</v>
      </c>
      <c r="I24" s="76">
        <v>0.253654829634903</v>
      </c>
      <c r="J24" s="76">
        <v>0.31688809570695176</v>
      </c>
      <c r="K24" s="76">
        <v>0.3801213617790006</v>
      </c>
      <c r="L24" s="76">
        <v>0.4433546278510493</v>
      </c>
      <c r="M24" s="76">
        <v>0.506587893923098</v>
      </c>
      <c r="N24" s="76">
        <v>0.5698211599951468</v>
      </c>
      <c r="O24" s="76">
        <v>0.6330544260671955</v>
      </c>
      <c r="P24" s="76">
        <v>0.6962876921392442</v>
      </c>
      <c r="Q24" s="76">
        <v>0.759520958211293</v>
      </c>
      <c r="R24" s="76">
        <v>0.8227542242833417</v>
      </c>
      <c r="S24" s="76">
        <v>0.8739640799940107</v>
      </c>
      <c r="T24" s="76">
        <v>0.8739640799940107</v>
      </c>
      <c r="U24" s="76">
        <v>0.8739640799940107</v>
      </c>
      <c r="V24" s="76">
        <v>0.8739640799940107</v>
      </c>
      <c r="W24" s="76">
        <v>0.8739640799940107</v>
      </c>
      <c r="X24" s="76">
        <v>0.8739640799940107</v>
      </c>
      <c r="Y24" s="76">
        <v>0.873964079994011</v>
      </c>
      <c r="Z24" s="76">
        <v>0.873964079994011</v>
      </c>
      <c r="AA24" s="76">
        <v>0.873964079994011</v>
      </c>
      <c r="AB24" s="76">
        <v>0.873964079994011</v>
      </c>
      <c r="AC24" s="76">
        <v>0.873964079994011</v>
      </c>
      <c r="AD24" s="76">
        <v>0.873964079994011</v>
      </c>
      <c r="AE24" s="76">
        <v>0.873964079994011</v>
      </c>
      <c r="AF24" s="76">
        <v>0.873964079994011</v>
      </c>
      <c r="AG24" s="76">
        <v>0.873964079994011</v>
      </c>
      <c r="AH24" s="76">
        <v>0.873964079994011</v>
      </c>
    </row>
    <row r="25">
      <c r="B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>
      <c r="B26" s="22" t="s">
        <v>67</v>
      </c>
      <c r="D26" s="2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9"/>
      <c r="Y26" s="26"/>
      <c r="Z26" s="26"/>
      <c r="AA26" s="29"/>
      <c r="AB26" s="26"/>
      <c r="AC26" s="26"/>
      <c r="AD26" s="29"/>
      <c r="AE26" s="26"/>
      <c r="AF26" s="26"/>
      <c r="AG26" s="26"/>
      <c r="AH26" s="29"/>
    </row>
    <row r="27">
      <c r="B27" s="34" t="s">
        <v>68</v>
      </c>
      <c r="D27" s="3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8"/>
      <c r="Y27" s="2"/>
      <c r="Z27" s="2"/>
      <c r="AA27" s="38"/>
      <c r="AB27" s="2"/>
      <c r="AC27" s="2"/>
      <c r="AD27" s="38"/>
      <c r="AE27" s="2"/>
      <c r="AF27" s="2"/>
      <c r="AG27" s="2"/>
      <c r="AH27" s="38"/>
    </row>
    <row r="28">
      <c r="B28" s="39" t="s">
        <v>16</v>
      </c>
      <c r="D28" s="3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8"/>
      <c r="Y28" s="2"/>
      <c r="Z28" s="2"/>
      <c r="AA28" s="38"/>
      <c r="AB28" s="2"/>
      <c r="AC28" s="2"/>
      <c r="AD28" s="38"/>
      <c r="AE28" s="2"/>
      <c r="AF28" s="2"/>
      <c r="AG28" s="2"/>
      <c r="AH28" s="38"/>
    </row>
    <row r="29">
      <c r="B29" s="41" t="s">
        <v>21</v>
      </c>
      <c r="D29" s="83">
        <v>0.011414329696106562</v>
      </c>
      <c r="E29" s="83">
        <v>0.08</v>
      </c>
      <c r="F29" s="83">
        <v>0.1</v>
      </c>
      <c r="G29" s="83">
        <v>0.12</v>
      </c>
      <c r="H29" s="83">
        <v>0.14</v>
      </c>
      <c r="I29" s="83">
        <v>0.16</v>
      </c>
      <c r="J29" s="83">
        <v>0.18</v>
      </c>
      <c r="K29" s="83">
        <v>0.2</v>
      </c>
      <c r="L29" s="83">
        <v>0.22</v>
      </c>
      <c r="M29" s="83">
        <v>0.24</v>
      </c>
      <c r="N29" s="83">
        <v>0.26</v>
      </c>
      <c r="O29" s="83">
        <v>0.28</v>
      </c>
      <c r="P29" s="83">
        <v>0.3</v>
      </c>
      <c r="Q29" s="83">
        <v>0.32</v>
      </c>
      <c r="R29" s="83">
        <v>0.34</v>
      </c>
      <c r="S29" s="83">
        <v>0.36</v>
      </c>
      <c r="T29" s="83">
        <v>0.38</v>
      </c>
      <c r="U29" s="83">
        <v>0.4</v>
      </c>
      <c r="V29" s="83">
        <v>0.42</v>
      </c>
      <c r="W29" s="83">
        <v>0.44</v>
      </c>
      <c r="X29" s="83">
        <v>0.46</v>
      </c>
      <c r="Y29" s="83">
        <v>0.48</v>
      </c>
      <c r="Z29" s="83">
        <v>0.5</v>
      </c>
      <c r="AA29" s="83">
        <v>0.52</v>
      </c>
      <c r="AB29" s="83">
        <v>0.54</v>
      </c>
      <c r="AC29" s="83">
        <v>0.56</v>
      </c>
      <c r="AD29" s="83">
        <v>0.58</v>
      </c>
      <c r="AE29" s="83">
        <v>0.6</v>
      </c>
      <c r="AF29" s="83">
        <v>0.62</v>
      </c>
      <c r="AG29" s="83">
        <v>0.64</v>
      </c>
      <c r="AH29" s="83">
        <v>0.66</v>
      </c>
    </row>
    <row r="30">
      <c r="A30" s="85"/>
      <c r="B30" s="87" t="s">
        <v>39</v>
      </c>
      <c r="C30" s="85"/>
      <c r="D30" s="88" t="s">
        <v>64</v>
      </c>
      <c r="E30" s="88">
        <v>0.0</v>
      </c>
      <c r="F30" s="88">
        <v>0.0</v>
      </c>
      <c r="G30" s="88">
        <v>0.0</v>
      </c>
      <c r="H30" s="88">
        <v>0.0</v>
      </c>
      <c r="I30" s="88">
        <v>0.0</v>
      </c>
      <c r="J30" s="88">
        <v>0.0</v>
      </c>
      <c r="K30" s="88">
        <v>0.0</v>
      </c>
      <c r="L30" s="88">
        <v>0.0</v>
      </c>
      <c r="M30" s="88">
        <v>0.0</v>
      </c>
      <c r="N30" s="88">
        <v>0.0</v>
      </c>
      <c r="O30" s="88">
        <v>0.0</v>
      </c>
      <c r="P30" s="88">
        <v>0.0</v>
      </c>
      <c r="Q30" s="88">
        <v>0.0</v>
      </c>
      <c r="R30" s="88">
        <v>0.0</v>
      </c>
      <c r="S30" s="88">
        <v>0.0</v>
      </c>
      <c r="T30" s="88">
        <v>0.0</v>
      </c>
      <c r="U30" s="88">
        <v>0.0</v>
      </c>
      <c r="V30" s="88">
        <v>0.0</v>
      </c>
      <c r="W30" s="88">
        <v>0.0</v>
      </c>
      <c r="X30" s="88">
        <v>0.0</v>
      </c>
      <c r="Y30" s="88">
        <v>0.0</v>
      </c>
      <c r="Z30" s="88">
        <v>0.0</v>
      </c>
      <c r="AA30" s="88">
        <v>0.0</v>
      </c>
      <c r="AB30" s="88">
        <v>0.0</v>
      </c>
      <c r="AC30" s="88">
        <v>0.0</v>
      </c>
      <c r="AD30" s="88">
        <v>0.0</v>
      </c>
      <c r="AE30" s="88">
        <v>0.0</v>
      </c>
      <c r="AF30" s="88">
        <v>0.0</v>
      </c>
      <c r="AG30" s="88">
        <v>0.0</v>
      </c>
      <c r="AH30" s="88">
        <v>0.0</v>
      </c>
      <c r="AI30" s="85"/>
      <c r="AJ30" s="85"/>
      <c r="AK30" s="85"/>
      <c r="AL30" s="85"/>
      <c r="AM30" s="85"/>
      <c r="AN30" s="85"/>
    </row>
    <row r="31">
      <c r="B31" s="3" t="s">
        <v>45</v>
      </c>
      <c r="D31" s="89">
        <v>0.0</v>
      </c>
      <c r="E31" s="89">
        <v>0.05</v>
      </c>
      <c r="F31" s="89">
        <v>0.1</v>
      </c>
      <c r="G31" s="89">
        <v>0.15</v>
      </c>
      <c r="H31" s="89">
        <v>0.225</v>
      </c>
      <c r="I31" s="89">
        <v>0.3</v>
      </c>
      <c r="J31" s="89">
        <v>0.4</v>
      </c>
      <c r="K31" s="89">
        <v>0.5</v>
      </c>
      <c r="L31" s="89">
        <v>0.5</v>
      </c>
      <c r="M31" s="89">
        <v>0.5</v>
      </c>
      <c r="N31" s="89">
        <v>0.5</v>
      </c>
      <c r="O31" s="89">
        <v>0.5</v>
      </c>
      <c r="P31" s="89">
        <v>0.5</v>
      </c>
      <c r="Q31" s="89">
        <v>0.5</v>
      </c>
      <c r="R31" s="89">
        <v>0.5</v>
      </c>
      <c r="S31" s="89">
        <v>0.5</v>
      </c>
      <c r="T31" s="89">
        <v>0.5</v>
      </c>
      <c r="U31" s="89">
        <v>0.5</v>
      </c>
      <c r="V31" s="89">
        <v>0.5</v>
      </c>
      <c r="W31" s="89">
        <v>0.5</v>
      </c>
      <c r="X31" s="89">
        <v>0.5</v>
      </c>
      <c r="Y31" s="89">
        <v>0.5</v>
      </c>
      <c r="Z31" s="89">
        <v>0.5</v>
      </c>
      <c r="AA31" s="89">
        <v>0.5</v>
      </c>
      <c r="AB31" s="89">
        <v>0.5</v>
      </c>
      <c r="AC31" s="89">
        <v>0.5</v>
      </c>
      <c r="AD31" s="89">
        <v>0.5</v>
      </c>
      <c r="AE31" s="89">
        <v>0.5</v>
      </c>
      <c r="AF31" s="89">
        <v>0.5</v>
      </c>
      <c r="AG31" s="89">
        <v>0.5</v>
      </c>
      <c r="AH31" s="89">
        <v>0.5</v>
      </c>
    </row>
    <row r="32" ht="18.0" customHeight="1">
      <c r="B32" s="39" t="s">
        <v>49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>
      <c r="B33" s="39" t="s">
        <v>50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>
      <c r="B34" s="41" t="s">
        <v>51</v>
      </c>
      <c r="D34" s="90">
        <v>0.002955686274509804</v>
      </c>
      <c r="E34" s="90">
        <v>0.0037790977295712566</v>
      </c>
      <c r="F34" s="90">
        <v>0.009550169545324526</v>
      </c>
      <c r="G34" s="90">
        <v>0.016764009315016114</v>
      </c>
      <c r="H34" s="90">
        <v>0.025420617038646023</v>
      </c>
      <c r="I34" s="90">
        <v>0.03551999271621425</v>
      </c>
      <c r="J34" s="90">
        <v>0.047062136347720794</v>
      </c>
      <c r="K34" s="90">
        <v>0.06004704793316565</v>
      </c>
      <c r="L34" s="90">
        <v>0.07447472747254882</v>
      </c>
      <c r="M34" s="90">
        <v>0.09034517496587033</v>
      </c>
      <c r="N34" s="90">
        <v>0.10765839041313013</v>
      </c>
      <c r="O34" s="90">
        <v>0.1264143738143283</v>
      </c>
      <c r="P34" s="90">
        <v>0.14661312516946473</v>
      </c>
      <c r="Q34" s="90">
        <v>0.1682546444785395</v>
      </c>
      <c r="R34" s="90">
        <v>0.19133893174155256</v>
      </c>
      <c r="S34" s="90">
        <v>0.21586598695850395</v>
      </c>
      <c r="T34" s="90">
        <v>0.2418358101293937</v>
      </c>
      <c r="U34" s="90">
        <v>0.2692484012542218</v>
      </c>
      <c r="V34" s="90">
        <v>0.29810376033298813</v>
      </c>
      <c r="W34" s="90">
        <v>0.32840188736569276</v>
      </c>
      <c r="X34" s="90">
        <v>0.36014278235233577</v>
      </c>
      <c r="Y34" s="90">
        <v>0.390921832036354</v>
      </c>
      <c r="Z34" s="90">
        <v>0.421941343046028</v>
      </c>
      <c r="AA34" s="90">
        <v>0.452960854055702</v>
      </c>
      <c r="AB34" s="90">
        <v>0.483980365065375</v>
      </c>
      <c r="AC34" s="90">
        <v>0.514999876075049</v>
      </c>
      <c r="AD34" s="90">
        <v>0.546019387084723</v>
      </c>
      <c r="AE34" s="90">
        <v>0.577038898094397</v>
      </c>
      <c r="AF34" s="90">
        <v>0.608058409104071</v>
      </c>
      <c r="AG34" s="90">
        <v>0.639077920113745</v>
      </c>
      <c r="AH34" s="90">
        <v>0.670097431123419</v>
      </c>
    </row>
    <row r="35">
      <c r="B35" s="91" t="s">
        <v>55</v>
      </c>
      <c r="D35" s="92">
        <v>0.0</v>
      </c>
      <c r="E35" s="93">
        <v>0.050685677079372535</v>
      </c>
      <c r="F35" s="93">
        <v>0.10520238396922461</v>
      </c>
      <c r="G35" s="93">
        <v>0.1602881902537253</v>
      </c>
      <c r="H35" s="93">
        <v>0.24026110250545002</v>
      </c>
      <c r="I35" s="93">
        <v>0.3199810816928865</v>
      </c>
      <c r="J35" s="93">
        <v>0.42319703499396233</v>
      </c>
      <c r="K35" s="93">
        <v>0.525021856441453</v>
      </c>
      <c r="L35" s="93">
        <v>0.5313451830486579</v>
      </c>
      <c r="M35" s="93">
        <v>0.5383008423165833</v>
      </c>
      <c r="N35" s="93">
        <v>0.545888834245229</v>
      </c>
      <c r="O35" s="93">
        <v>0.5541091588345954</v>
      </c>
      <c r="P35" s="93">
        <v>0.5629618160846823</v>
      </c>
      <c r="Q35" s="93">
        <v>0.5724468059954895</v>
      </c>
      <c r="R35" s="93">
        <v>0.5825641285670173</v>
      </c>
      <c r="S35" s="93">
        <v>0.5933137837992657</v>
      </c>
      <c r="T35" s="93">
        <v>0.6046957716922344</v>
      </c>
      <c r="U35" s="93">
        <v>0.6167100922459237</v>
      </c>
      <c r="V35" s="93">
        <v>0.6293567454603335</v>
      </c>
      <c r="W35" s="93">
        <v>0.6426357313354637</v>
      </c>
      <c r="X35" s="93">
        <v>0.6565470498713144</v>
      </c>
      <c r="Y35" s="93">
        <v>0.670036813300019</v>
      </c>
      <c r="Z35" s="93">
        <v>0.683631965505509</v>
      </c>
      <c r="AA35" s="93">
        <v>0.697227117711</v>
      </c>
      <c r="AB35" s="93">
        <v>0.71082226991649</v>
      </c>
      <c r="AC35" s="93">
        <v>0.724417422121981</v>
      </c>
      <c r="AD35" s="93">
        <v>0.738012574327471</v>
      </c>
      <c r="AE35" s="93">
        <v>0.751607726532962</v>
      </c>
      <c r="AF35" s="93">
        <v>0.765202878738453</v>
      </c>
      <c r="AG35" s="93">
        <v>0.778798030943944</v>
      </c>
      <c r="AH35" s="93">
        <v>0.792393183149434</v>
      </c>
    </row>
    <row r="36">
      <c r="B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>
      <c r="B37" s="22" t="s">
        <v>74</v>
      </c>
      <c r="D37" s="2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9"/>
      <c r="Y37" s="26"/>
      <c r="Z37" s="26"/>
      <c r="AA37" s="29"/>
      <c r="AB37" s="26"/>
      <c r="AC37" s="26"/>
      <c r="AD37" s="29"/>
      <c r="AE37" s="26"/>
      <c r="AF37" s="26"/>
      <c r="AG37" s="26"/>
      <c r="AH37" s="29"/>
    </row>
    <row r="38">
      <c r="B38" s="34" t="s">
        <v>75</v>
      </c>
      <c r="D38" s="36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8"/>
      <c r="Y38" s="2"/>
      <c r="Z38" s="2"/>
      <c r="AA38" s="38"/>
      <c r="AB38" s="2"/>
      <c r="AC38" s="2"/>
      <c r="AD38" s="38"/>
      <c r="AE38" s="2"/>
      <c r="AF38" s="2"/>
      <c r="AG38" s="2"/>
      <c r="AH38" s="38"/>
    </row>
    <row r="39">
      <c r="B39" s="39" t="s">
        <v>16</v>
      </c>
      <c r="D39" s="3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8"/>
      <c r="Y39" s="2"/>
      <c r="Z39" s="2"/>
      <c r="AA39" s="38"/>
      <c r="AB39" s="2"/>
      <c r="AC39" s="2"/>
      <c r="AD39" s="38"/>
      <c r="AE39" s="2"/>
      <c r="AF39" s="2"/>
      <c r="AG39" s="2"/>
      <c r="AH39" s="38"/>
    </row>
    <row r="40">
      <c r="B40" s="41" t="s">
        <v>21</v>
      </c>
      <c r="D40" s="83">
        <v>0.011414329696106562</v>
      </c>
      <c r="E40" s="83">
        <v>1.0</v>
      </c>
      <c r="F40" s="83">
        <v>1.0</v>
      </c>
      <c r="G40" s="83">
        <v>1.0</v>
      </c>
      <c r="H40" s="83">
        <v>1.0</v>
      </c>
      <c r="I40" s="83">
        <v>1.0</v>
      </c>
      <c r="J40" s="83">
        <v>1.0</v>
      </c>
      <c r="K40" s="83">
        <v>1.0</v>
      </c>
      <c r="L40" s="83">
        <v>1.0</v>
      </c>
      <c r="M40" s="83">
        <v>1.0</v>
      </c>
      <c r="N40" s="83">
        <v>1.0</v>
      </c>
      <c r="O40" s="83">
        <v>1.0</v>
      </c>
      <c r="P40" s="83">
        <v>1.0</v>
      </c>
      <c r="Q40" s="83">
        <v>1.0</v>
      </c>
      <c r="R40" s="83">
        <v>1.0</v>
      </c>
      <c r="S40" s="83">
        <v>1.0</v>
      </c>
      <c r="T40" s="83">
        <v>1.0</v>
      </c>
      <c r="U40" s="83">
        <v>1.0</v>
      </c>
      <c r="V40" s="83">
        <v>1.0</v>
      </c>
      <c r="W40" s="83">
        <v>1.0</v>
      </c>
      <c r="X40" s="83">
        <v>1.0</v>
      </c>
      <c r="Y40" s="83">
        <v>1.0</v>
      </c>
      <c r="Z40" s="83">
        <v>1.0</v>
      </c>
      <c r="AA40" s="83">
        <v>1.0</v>
      </c>
      <c r="AB40" s="83">
        <v>1.0</v>
      </c>
      <c r="AC40" s="83">
        <v>1.0</v>
      </c>
      <c r="AD40" s="83">
        <v>1.0</v>
      </c>
      <c r="AE40" s="83">
        <v>1.0</v>
      </c>
      <c r="AF40" s="83">
        <v>1.0</v>
      </c>
      <c r="AG40" s="83">
        <v>1.0</v>
      </c>
      <c r="AH40" s="83">
        <v>1.0</v>
      </c>
    </row>
    <row r="41">
      <c r="A41" s="85"/>
      <c r="B41" s="87" t="s">
        <v>39</v>
      </c>
      <c r="C41" s="85"/>
      <c r="D41" s="88" t="s">
        <v>64</v>
      </c>
      <c r="E41" s="88">
        <v>0.0</v>
      </c>
      <c r="F41" s="88">
        <v>0.0</v>
      </c>
      <c r="G41" s="88">
        <v>0.0</v>
      </c>
      <c r="H41" s="88">
        <v>0.0</v>
      </c>
      <c r="I41" s="88">
        <v>0.0</v>
      </c>
      <c r="J41" s="88">
        <v>0.0</v>
      </c>
      <c r="K41" s="88">
        <v>0.0</v>
      </c>
      <c r="L41" s="88">
        <v>0.0</v>
      </c>
      <c r="M41" s="88">
        <v>0.0</v>
      </c>
      <c r="N41" s="88">
        <v>0.0</v>
      </c>
      <c r="O41" s="88">
        <v>0.0</v>
      </c>
      <c r="P41" s="88">
        <v>0.0</v>
      </c>
      <c r="Q41" s="88">
        <v>0.0</v>
      </c>
      <c r="R41" s="88">
        <v>0.0</v>
      </c>
      <c r="S41" s="88">
        <v>0.0</v>
      </c>
      <c r="T41" s="88">
        <v>0.0</v>
      </c>
      <c r="U41" s="88">
        <v>0.0</v>
      </c>
      <c r="V41" s="88">
        <v>0.0</v>
      </c>
      <c r="W41" s="88">
        <v>0.0</v>
      </c>
      <c r="X41" s="88">
        <v>0.0</v>
      </c>
      <c r="Y41" s="88">
        <v>0.0</v>
      </c>
      <c r="Z41" s="88">
        <v>0.0</v>
      </c>
      <c r="AA41" s="88">
        <v>0.0</v>
      </c>
      <c r="AB41" s="88">
        <v>0.0</v>
      </c>
      <c r="AC41" s="88">
        <v>0.0</v>
      </c>
      <c r="AD41" s="88">
        <v>0.0</v>
      </c>
      <c r="AE41" s="88">
        <v>0.0</v>
      </c>
      <c r="AF41" s="88">
        <v>0.0</v>
      </c>
      <c r="AG41" s="88">
        <v>0.0</v>
      </c>
      <c r="AH41" s="88">
        <v>0.0</v>
      </c>
      <c r="AI41" s="85"/>
      <c r="AJ41" s="85"/>
      <c r="AK41" s="85"/>
      <c r="AL41" s="85"/>
      <c r="AM41" s="85"/>
      <c r="AN41" s="85"/>
    </row>
    <row r="42">
      <c r="B42" s="3" t="s">
        <v>45</v>
      </c>
      <c r="D42" s="89">
        <v>0.0</v>
      </c>
      <c r="E42" s="89">
        <v>0.05</v>
      </c>
      <c r="F42" s="89">
        <v>0.1</v>
      </c>
      <c r="G42" s="89">
        <v>0.15</v>
      </c>
      <c r="H42" s="89">
        <v>0.225</v>
      </c>
      <c r="I42" s="89">
        <v>0.3</v>
      </c>
      <c r="J42" s="89">
        <v>0.4</v>
      </c>
      <c r="K42" s="89">
        <v>0.5</v>
      </c>
      <c r="L42" s="89">
        <v>0.5</v>
      </c>
      <c r="M42" s="89">
        <v>0.5</v>
      </c>
      <c r="N42" s="89">
        <v>0.5</v>
      </c>
      <c r="O42" s="89">
        <v>0.5</v>
      </c>
      <c r="P42" s="89">
        <v>0.5</v>
      </c>
      <c r="Q42" s="89">
        <v>0.5</v>
      </c>
      <c r="R42" s="89">
        <v>0.5</v>
      </c>
      <c r="S42" s="89">
        <v>0.5</v>
      </c>
      <c r="T42" s="89">
        <v>0.5</v>
      </c>
      <c r="U42" s="89">
        <v>0.5</v>
      </c>
      <c r="V42" s="89">
        <v>0.5</v>
      </c>
      <c r="W42" s="89">
        <v>0.5</v>
      </c>
      <c r="X42" s="89">
        <v>0.5</v>
      </c>
      <c r="Y42" s="89">
        <v>0.5</v>
      </c>
      <c r="Z42" s="89">
        <v>0.5</v>
      </c>
      <c r="AA42" s="89">
        <v>0.5</v>
      </c>
      <c r="AB42" s="89">
        <v>0.5</v>
      </c>
      <c r="AC42" s="89">
        <v>0.5</v>
      </c>
      <c r="AD42" s="89">
        <v>0.5</v>
      </c>
      <c r="AE42" s="89">
        <v>0.5</v>
      </c>
      <c r="AF42" s="89">
        <v>0.5</v>
      </c>
      <c r="AG42" s="89">
        <v>0.5</v>
      </c>
      <c r="AH42" s="89">
        <v>0.5</v>
      </c>
    </row>
    <row r="43">
      <c r="B43" s="39" t="s">
        <v>49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>
      <c r="B44" s="39" t="s">
        <v>50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>
      <c r="B45" s="41" t="s">
        <v>51</v>
      </c>
      <c r="D45" s="90">
        <v>0.002955686274509804</v>
      </c>
      <c r="E45" s="90">
        <v>0.0037790977295712566</v>
      </c>
      <c r="F45" s="90">
        <v>0.07591749542648714</v>
      </c>
      <c r="G45" s="90">
        <v>0.14805589312340303</v>
      </c>
      <c r="H45" s="90">
        <v>0.22019429082031894</v>
      </c>
      <c r="I45" s="90">
        <v>0.2923326885172349</v>
      </c>
      <c r="J45" s="90">
        <v>0.36447108621415075</v>
      </c>
      <c r="K45" s="90">
        <v>0.43660948391106663</v>
      </c>
      <c r="L45" s="90">
        <v>0.5087478816079826</v>
      </c>
      <c r="M45" s="90">
        <v>0.5808862793048984</v>
      </c>
      <c r="N45" s="90">
        <v>0.6530246770018143</v>
      </c>
      <c r="O45" s="90">
        <v>0.7251630746987303</v>
      </c>
      <c r="P45" s="90">
        <v>0.7973014723956461</v>
      </c>
      <c r="Q45" s="90">
        <v>0.8694398700925621</v>
      </c>
      <c r="R45" s="90">
        <v>0.9415782677894781</v>
      </c>
      <c r="S45" s="90">
        <v>1.0</v>
      </c>
      <c r="T45" s="90">
        <v>1.0</v>
      </c>
      <c r="U45" s="90">
        <v>1.0</v>
      </c>
      <c r="V45" s="90">
        <v>1.0</v>
      </c>
      <c r="W45" s="90">
        <v>1.0</v>
      </c>
      <c r="X45" s="90">
        <v>1.0</v>
      </c>
      <c r="Y45" s="90">
        <v>1.0</v>
      </c>
      <c r="Z45" s="90">
        <v>1.0</v>
      </c>
      <c r="AA45" s="90">
        <v>1.0</v>
      </c>
      <c r="AB45" s="90">
        <v>1.0</v>
      </c>
      <c r="AC45" s="90">
        <v>1.0</v>
      </c>
      <c r="AD45" s="90">
        <v>1.0</v>
      </c>
      <c r="AE45" s="90">
        <v>1.0</v>
      </c>
      <c r="AF45" s="90">
        <v>1.0</v>
      </c>
      <c r="AG45" s="90">
        <v>1.0</v>
      </c>
      <c r="AH45" s="90">
        <v>1.0</v>
      </c>
    </row>
    <row r="46">
      <c r="B46" s="91" t="s">
        <v>55</v>
      </c>
      <c r="D46" s="92">
        <v>0.0</v>
      </c>
      <c r="E46" s="93">
        <v>0.050685677079372535</v>
      </c>
      <c r="F46" s="93">
        <v>0.15755952827688108</v>
      </c>
      <c r="G46" s="93">
        <v>0.2581100528671845</v>
      </c>
      <c r="H46" s="93">
        <v>0.372576711761212</v>
      </c>
      <c r="I46" s="93">
        <v>0.477558380744432</v>
      </c>
      <c r="J46" s="93">
        <v>0.5901328574241711</v>
      </c>
      <c r="K46" s="93">
        <v>0.6900606808895002</v>
      </c>
      <c r="L46" s="93">
        <v>0.7216773139255246</v>
      </c>
      <c r="M46" s="93">
        <v>0.7532939469615489</v>
      </c>
      <c r="N46" s="93">
        <v>0.7849105799975733</v>
      </c>
      <c r="O46" s="93">
        <v>0.8165272130335977</v>
      </c>
      <c r="P46" s="93">
        <v>0.848143846069622</v>
      </c>
      <c r="Q46" s="93">
        <v>0.8797604791056464</v>
      </c>
      <c r="R46" s="93">
        <v>0.9113771121416709</v>
      </c>
      <c r="S46" s="93">
        <v>0.9369820399970055</v>
      </c>
      <c r="T46" s="93">
        <v>0.9369820399970055</v>
      </c>
      <c r="U46" s="93">
        <v>0.9369820399970055</v>
      </c>
      <c r="V46" s="93">
        <v>0.9369820399970055</v>
      </c>
      <c r="W46" s="93">
        <v>0.9369820399970055</v>
      </c>
      <c r="X46" s="93">
        <v>0.9369820399970055</v>
      </c>
      <c r="Y46" s="93">
        <v>0.936982039997006</v>
      </c>
      <c r="Z46" s="93">
        <v>0.936982039997006</v>
      </c>
      <c r="AA46" s="93">
        <v>0.936982039997006</v>
      </c>
      <c r="AB46" s="93">
        <v>0.936982039997006</v>
      </c>
      <c r="AC46" s="93">
        <v>0.936982039997006</v>
      </c>
      <c r="AD46" s="93">
        <v>0.936982039997006</v>
      </c>
      <c r="AE46" s="93">
        <v>0.936982039997006</v>
      </c>
      <c r="AF46" s="93">
        <v>0.936982039997006</v>
      </c>
      <c r="AG46" s="93">
        <v>0.936982039997007</v>
      </c>
      <c r="AH46" s="93">
        <v>0.936982039997007</v>
      </c>
    </row>
    <row r="47">
      <c r="B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>
      <c r="B48" s="22" t="s">
        <v>86</v>
      </c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9"/>
      <c r="Y48" s="26"/>
      <c r="Z48" s="26"/>
      <c r="AA48" s="29"/>
      <c r="AB48" s="26"/>
      <c r="AC48" s="26"/>
      <c r="AD48" s="29"/>
      <c r="AE48" s="26"/>
      <c r="AF48" s="26"/>
      <c r="AG48" s="26"/>
      <c r="AH48" s="29"/>
    </row>
    <row r="49">
      <c r="B49" s="34" t="s">
        <v>89</v>
      </c>
      <c r="D49" s="36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8"/>
      <c r="Y49" s="2"/>
      <c r="Z49" s="2"/>
      <c r="AA49" s="38"/>
      <c r="AB49" s="2"/>
      <c r="AC49" s="2"/>
      <c r="AD49" s="38"/>
      <c r="AE49" s="2"/>
      <c r="AF49" s="2"/>
      <c r="AG49" s="2"/>
      <c r="AH49" s="38"/>
    </row>
    <row r="50">
      <c r="B50" s="39" t="s">
        <v>16</v>
      </c>
      <c r="D50" s="3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8"/>
      <c r="Y50" s="2"/>
      <c r="Z50" s="2"/>
      <c r="AA50" s="38"/>
      <c r="AB50" s="2"/>
      <c r="AC50" s="2"/>
      <c r="AD50" s="38"/>
      <c r="AE50" s="2"/>
      <c r="AF50" s="2"/>
      <c r="AG50" s="2"/>
      <c r="AH50" s="38"/>
    </row>
    <row r="51">
      <c r="B51" s="41" t="s">
        <v>21</v>
      </c>
      <c r="D51" s="83">
        <v>0.011414329696106562</v>
      </c>
      <c r="E51" s="83">
        <v>1.0</v>
      </c>
      <c r="F51" s="83">
        <v>1.0</v>
      </c>
      <c r="G51" s="83">
        <v>1.0</v>
      </c>
      <c r="H51" s="83">
        <v>1.0</v>
      </c>
      <c r="I51" s="83">
        <v>1.0</v>
      </c>
      <c r="J51" s="83">
        <v>1.0</v>
      </c>
      <c r="K51" s="83">
        <v>1.0</v>
      </c>
      <c r="L51" s="83">
        <v>1.0</v>
      </c>
      <c r="M51" s="83">
        <v>1.0</v>
      </c>
      <c r="N51" s="83">
        <v>1.0</v>
      </c>
      <c r="O51" s="83">
        <v>1.0</v>
      </c>
      <c r="P51" s="83">
        <v>1.0</v>
      </c>
      <c r="Q51" s="83">
        <v>1.0</v>
      </c>
      <c r="R51" s="83">
        <v>1.0</v>
      </c>
      <c r="S51" s="83">
        <v>1.0</v>
      </c>
      <c r="T51" s="83">
        <v>1.0</v>
      </c>
      <c r="U51" s="83">
        <v>1.0</v>
      </c>
      <c r="V51" s="83">
        <v>1.0</v>
      </c>
      <c r="W51" s="83">
        <v>1.0</v>
      </c>
      <c r="X51" s="83">
        <v>1.0</v>
      </c>
      <c r="Y51" s="83">
        <v>1.0</v>
      </c>
      <c r="Z51" s="83">
        <v>1.0</v>
      </c>
      <c r="AA51" s="83">
        <v>1.0</v>
      </c>
      <c r="AB51" s="83">
        <v>1.0</v>
      </c>
      <c r="AC51" s="83">
        <v>1.0</v>
      </c>
      <c r="AD51" s="83">
        <v>1.0</v>
      </c>
      <c r="AE51" s="83">
        <v>1.0</v>
      </c>
      <c r="AF51" s="83">
        <v>1.0</v>
      </c>
      <c r="AG51" s="83">
        <v>1.0</v>
      </c>
      <c r="AH51" s="83">
        <v>1.0</v>
      </c>
    </row>
    <row r="52">
      <c r="A52" s="85"/>
      <c r="B52" s="87" t="s">
        <v>39</v>
      </c>
      <c r="C52" s="85"/>
      <c r="D52" s="88" t="s">
        <v>64</v>
      </c>
      <c r="E52" s="88">
        <v>0.5</v>
      </c>
      <c r="F52" s="88">
        <v>0.5</v>
      </c>
      <c r="G52" s="88">
        <v>0.5</v>
      </c>
      <c r="H52" s="88">
        <v>0.5</v>
      </c>
      <c r="I52" s="88">
        <v>0.5</v>
      </c>
      <c r="J52" s="88">
        <v>0.5</v>
      </c>
      <c r="K52" s="88">
        <v>0.5</v>
      </c>
      <c r="L52" s="88">
        <v>0.5</v>
      </c>
      <c r="M52" s="88">
        <v>0.5</v>
      </c>
      <c r="N52" s="88">
        <v>0.5</v>
      </c>
      <c r="O52" s="88">
        <v>0.5</v>
      </c>
      <c r="P52" s="88">
        <v>0.5</v>
      </c>
      <c r="Q52" s="88">
        <v>0.5</v>
      </c>
      <c r="R52" s="88">
        <v>0.5</v>
      </c>
      <c r="S52" s="88">
        <v>0.5</v>
      </c>
      <c r="T52" s="88">
        <v>0.5</v>
      </c>
      <c r="U52" s="88">
        <v>0.5</v>
      </c>
      <c r="V52" s="88">
        <v>0.5</v>
      </c>
      <c r="W52" s="88">
        <v>0.5</v>
      </c>
      <c r="X52" s="88">
        <v>0.5</v>
      </c>
      <c r="Y52" s="88">
        <v>0.5</v>
      </c>
      <c r="Z52" s="88">
        <v>0.5</v>
      </c>
      <c r="AA52" s="88">
        <v>0.5</v>
      </c>
      <c r="AB52" s="88">
        <v>0.5</v>
      </c>
      <c r="AC52" s="88">
        <v>0.5</v>
      </c>
      <c r="AD52" s="88">
        <v>0.5</v>
      </c>
      <c r="AE52" s="88">
        <v>0.5</v>
      </c>
      <c r="AF52" s="88">
        <v>0.5</v>
      </c>
      <c r="AG52" s="88">
        <v>0.5</v>
      </c>
      <c r="AH52" s="88">
        <v>0.5</v>
      </c>
      <c r="AI52" s="85"/>
      <c r="AJ52" s="85"/>
      <c r="AK52" s="85"/>
      <c r="AL52" s="85"/>
      <c r="AM52" s="85"/>
      <c r="AN52" s="85"/>
    </row>
    <row r="53">
      <c r="B53" s="3" t="s">
        <v>45</v>
      </c>
      <c r="D53" s="89">
        <v>0.0</v>
      </c>
      <c r="E53" s="89">
        <v>0.05</v>
      </c>
      <c r="F53" s="89">
        <v>0.1</v>
      </c>
      <c r="G53" s="89">
        <v>0.15</v>
      </c>
      <c r="H53" s="89">
        <v>0.225</v>
      </c>
      <c r="I53" s="89">
        <v>0.3</v>
      </c>
      <c r="J53" s="89">
        <v>0.4</v>
      </c>
      <c r="K53" s="89">
        <v>0.5</v>
      </c>
      <c r="L53" s="89">
        <v>0.5</v>
      </c>
      <c r="M53" s="89">
        <v>0.5</v>
      </c>
      <c r="N53" s="89">
        <v>0.5</v>
      </c>
      <c r="O53" s="89">
        <v>0.5</v>
      </c>
      <c r="P53" s="89">
        <v>0.5</v>
      </c>
      <c r="Q53" s="89">
        <v>0.5</v>
      </c>
      <c r="R53" s="89">
        <v>0.5</v>
      </c>
      <c r="S53" s="89">
        <v>0.5</v>
      </c>
      <c r="T53" s="89">
        <v>0.5</v>
      </c>
      <c r="U53" s="89">
        <v>0.5</v>
      </c>
      <c r="V53" s="89">
        <v>0.5</v>
      </c>
      <c r="W53" s="89">
        <v>0.5</v>
      </c>
      <c r="X53" s="89">
        <v>0.5</v>
      </c>
      <c r="Y53" s="89">
        <v>0.5</v>
      </c>
      <c r="Z53" s="89">
        <v>0.5</v>
      </c>
      <c r="AA53" s="89">
        <v>0.5</v>
      </c>
      <c r="AB53" s="89">
        <v>0.5</v>
      </c>
      <c r="AC53" s="89">
        <v>0.5</v>
      </c>
      <c r="AD53" s="89">
        <v>0.5</v>
      </c>
      <c r="AE53" s="89">
        <v>0.5</v>
      </c>
      <c r="AF53" s="89">
        <v>0.5</v>
      </c>
      <c r="AG53" s="89">
        <v>0.5</v>
      </c>
      <c r="AH53" s="89">
        <v>0.5</v>
      </c>
    </row>
    <row r="54">
      <c r="B54" s="39" t="s">
        <v>49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>
      <c r="B55" s="39" t="s">
        <v>50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6">
      <c r="B56" s="41" t="s">
        <v>51</v>
      </c>
      <c r="D56" s="90">
        <v>0.002955686274509804</v>
      </c>
      <c r="E56" s="90">
        <v>0.0398482965780292</v>
      </c>
      <c r="F56" s="90">
        <v>0.14290154874593336</v>
      </c>
      <c r="G56" s="90">
        <v>0.23902090459521097</v>
      </c>
      <c r="H56" s="90">
        <v>0.3288834035701614</v>
      </c>
      <c r="I56" s="90">
        <v>0.41308072020882003</v>
      </c>
      <c r="J56" s="90">
        <v>0.4921322071142301</v>
      </c>
      <c r="K56" s="90">
        <v>0.5664956174210364</v>
      </c>
      <c r="L56" s="90">
        <v>0.6365759745406443</v>
      </c>
      <c r="M56" s="90">
        <v>0.7027329522146633</v>
      </c>
      <c r="N56" s="90">
        <v>0.762831129993091</v>
      </c>
      <c r="O56" s="90">
        <v>0.8072538367329615</v>
      </c>
      <c r="P56" s="90">
        <v>0.8571702899552586</v>
      </c>
      <c r="Q56" s="90">
        <v>0.9136667756876206</v>
      </c>
      <c r="R56" s="90">
        <v>0.9781361784388047</v>
      </c>
      <c r="S56" s="90">
        <v>1.0</v>
      </c>
      <c r="T56" s="90">
        <v>1.0</v>
      </c>
      <c r="U56" s="90">
        <v>1.0</v>
      </c>
      <c r="V56" s="90">
        <v>1.0</v>
      </c>
      <c r="W56" s="90">
        <v>1.0</v>
      </c>
      <c r="X56" s="90">
        <v>1.0</v>
      </c>
      <c r="Y56" s="90">
        <v>1.0</v>
      </c>
      <c r="Z56" s="90">
        <v>1.0</v>
      </c>
      <c r="AA56" s="90">
        <v>1.0</v>
      </c>
      <c r="AB56" s="90">
        <v>1.0</v>
      </c>
      <c r="AC56" s="90">
        <v>1.0</v>
      </c>
      <c r="AD56" s="90">
        <v>1.0</v>
      </c>
      <c r="AE56" s="90">
        <v>1.0</v>
      </c>
      <c r="AF56" s="90">
        <v>1.0</v>
      </c>
      <c r="AG56" s="90">
        <v>1.0</v>
      </c>
      <c r="AH56" s="90">
        <v>1.0</v>
      </c>
    </row>
    <row r="57">
      <c r="B57" s="91" t="s">
        <v>55</v>
      </c>
      <c r="D57" s="92">
        <v>0.0</v>
      </c>
      <c r="E57" s="93">
        <v>0.08072147846359574</v>
      </c>
      <c r="F57" s="93">
        <v>0.21040320849744312</v>
      </c>
      <c r="G57" s="93">
        <v>0.32588550552055356</v>
      </c>
      <c r="H57" s="93">
        <v>0.4464124919965017</v>
      </c>
      <c r="I57" s="93">
        <v>0.5516479760442404</v>
      </c>
      <c r="J57" s="93">
        <v>0.6572740461612407</v>
      </c>
      <c r="K57" s="93">
        <v>0.7469868443580348</v>
      </c>
      <c r="L57" s="93">
        <v>0.7777014846165181</v>
      </c>
      <c r="M57" s="93">
        <v>0.8066965961336865</v>
      </c>
      <c r="N57" s="93">
        <v>0.8330362722786632</v>
      </c>
      <c r="O57" s="93">
        <v>0.852505742939244</v>
      </c>
      <c r="P57" s="93">
        <v>0.8743829988026177</v>
      </c>
      <c r="Q57" s="93">
        <v>0.8991441345396463</v>
      </c>
      <c r="R57" s="93">
        <v>0.9273996200218667</v>
      </c>
      <c r="S57" s="93">
        <v>0.9369820399970055</v>
      </c>
      <c r="T57" s="93">
        <v>0.9369820399970055</v>
      </c>
      <c r="U57" s="93">
        <v>0.9369820399970055</v>
      </c>
      <c r="V57" s="93">
        <v>0.9369820399970055</v>
      </c>
      <c r="W57" s="93">
        <v>0.9369820399970055</v>
      </c>
      <c r="X57" s="93">
        <v>0.9369820399970055</v>
      </c>
      <c r="Y57" s="93">
        <v>0.936982039997006</v>
      </c>
      <c r="Z57" s="93">
        <v>0.936982039997006</v>
      </c>
      <c r="AA57" s="93">
        <v>0.936982039997006</v>
      </c>
      <c r="AB57" s="93">
        <v>0.936982039997006</v>
      </c>
      <c r="AC57" s="93">
        <v>0.936982039997006</v>
      </c>
      <c r="AD57" s="93">
        <v>0.936982039997006</v>
      </c>
      <c r="AE57" s="93">
        <v>0.936982039997006</v>
      </c>
      <c r="AF57" s="93">
        <v>0.936982039997006</v>
      </c>
      <c r="AG57" s="93">
        <v>0.936982039997007</v>
      </c>
      <c r="AH57" s="93">
        <v>0.936982039997007</v>
      </c>
    </row>
    <row r="58">
      <c r="B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>
      <c r="B59" s="22" t="s">
        <v>110</v>
      </c>
      <c r="D59" s="24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9"/>
      <c r="Y59" s="26"/>
      <c r="Z59" s="26"/>
      <c r="AA59" s="29"/>
      <c r="AB59" s="26"/>
      <c r="AC59" s="26"/>
      <c r="AD59" s="29"/>
      <c r="AE59" s="26"/>
      <c r="AF59" s="26"/>
      <c r="AG59" s="26"/>
      <c r="AH59" s="29"/>
    </row>
    <row r="60">
      <c r="B60" s="113" t="s">
        <v>111</v>
      </c>
      <c r="D60" s="3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8"/>
      <c r="Y60" s="2"/>
      <c r="Z60" s="2"/>
      <c r="AA60" s="38"/>
      <c r="AB60" s="2"/>
      <c r="AC60" s="2"/>
      <c r="AD60" s="38"/>
      <c r="AE60" s="2"/>
      <c r="AF60" s="2"/>
      <c r="AG60" s="2"/>
      <c r="AH60" s="38"/>
    </row>
    <row r="61">
      <c r="B61" s="39" t="s">
        <v>16</v>
      </c>
      <c r="D61" s="3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8"/>
      <c r="Y61" s="2"/>
      <c r="Z61" s="2"/>
      <c r="AA61" s="38"/>
      <c r="AB61" s="2"/>
      <c r="AC61" s="2"/>
      <c r="AD61" s="38"/>
      <c r="AE61" s="2"/>
      <c r="AF61" s="2"/>
      <c r="AG61" s="2"/>
      <c r="AH61" s="38"/>
    </row>
    <row r="62">
      <c r="B62" s="41" t="s">
        <v>21</v>
      </c>
      <c r="D62" s="83">
        <v>0.011414329696106562</v>
      </c>
      <c r="E62" s="83">
        <v>1.0</v>
      </c>
      <c r="F62" s="83">
        <v>1.0</v>
      </c>
      <c r="G62" s="83">
        <v>1.0</v>
      </c>
      <c r="H62" s="83">
        <v>1.0</v>
      </c>
      <c r="I62" s="83">
        <v>1.0</v>
      </c>
      <c r="J62" s="83">
        <v>1.0</v>
      </c>
      <c r="K62" s="83">
        <v>1.0</v>
      </c>
      <c r="L62" s="83">
        <v>1.0</v>
      </c>
      <c r="M62" s="83">
        <v>1.0</v>
      </c>
      <c r="N62" s="83">
        <v>1.0</v>
      </c>
      <c r="O62" s="83">
        <v>1.0</v>
      </c>
      <c r="P62" s="83">
        <v>1.0</v>
      </c>
      <c r="Q62" s="83">
        <v>1.0</v>
      </c>
      <c r="R62" s="83">
        <v>1.0</v>
      </c>
      <c r="S62" s="83">
        <v>1.0</v>
      </c>
      <c r="T62" s="83">
        <v>1.0</v>
      </c>
      <c r="U62" s="83">
        <v>1.0</v>
      </c>
      <c r="V62" s="83">
        <v>1.0</v>
      </c>
      <c r="W62" s="83">
        <v>1.0</v>
      </c>
      <c r="X62" s="83">
        <v>1.0</v>
      </c>
      <c r="Y62" s="83">
        <v>1.0</v>
      </c>
      <c r="Z62" s="83">
        <v>1.0</v>
      </c>
      <c r="AA62" s="83">
        <v>1.0</v>
      </c>
      <c r="AB62" s="83">
        <v>1.0</v>
      </c>
      <c r="AC62" s="83">
        <v>1.0</v>
      </c>
      <c r="AD62" s="83">
        <v>1.0</v>
      </c>
      <c r="AE62" s="83">
        <v>1.0</v>
      </c>
      <c r="AF62" s="83">
        <v>1.0</v>
      </c>
      <c r="AG62" s="83">
        <v>1.0</v>
      </c>
      <c r="AH62" s="83">
        <v>1.0</v>
      </c>
    </row>
    <row r="63">
      <c r="A63" s="85"/>
      <c r="B63" s="87" t="s">
        <v>39</v>
      </c>
      <c r="C63" s="85"/>
      <c r="D63" s="88" t="s">
        <v>64</v>
      </c>
      <c r="E63" s="88">
        <v>0.5</v>
      </c>
      <c r="F63" s="88">
        <v>0.5</v>
      </c>
      <c r="G63" s="88">
        <v>0.5</v>
      </c>
      <c r="H63" s="88">
        <v>0.5</v>
      </c>
      <c r="I63" s="88">
        <v>0.5</v>
      </c>
      <c r="J63" s="88">
        <v>0.5</v>
      </c>
      <c r="K63" s="88">
        <v>0.5</v>
      </c>
      <c r="L63" s="88">
        <v>0.5</v>
      </c>
      <c r="M63" s="88">
        <v>0.5</v>
      </c>
      <c r="N63" s="88">
        <v>0.5</v>
      </c>
      <c r="O63" s="88">
        <v>0.5</v>
      </c>
      <c r="P63" s="88">
        <v>0.5</v>
      </c>
      <c r="Q63" s="88">
        <v>0.5</v>
      </c>
      <c r="R63" s="88">
        <v>0.5</v>
      </c>
      <c r="S63" s="88">
        <v>0.5</v>
      </c>
      <c r="T63" s="88">
        <v>0.5</v>
      </c>
      <c r="U63" s="88">
        <v>0.5</v>
      </c>
      <c r="V63" s="88">
        <v>0.5</v>
      </c>
      <c r="W63" s="88">
        <v>0.5</v>
      </c>
      <c r="X63" s="88">
        <v>0.5</v>
      </c>
      <c r="Y63" s="88">
        <v>0.5</v>
      </c>
      <c r="Z63" s="88">
        <v>0.5</v>
      </c>
      <c r="AA63" s="88">
        <v>0.5</v>
      </c>
      <c r="AB63" s="88">
        <v>0.5</v>
      </c>
      <c r="AC63" s="88">
        <v>0.5</v>
      </c>
      <c r="AD63" s="88">
        <v>0.5</v>
      </c>
      <c r="AE63" s="88">
        <v>0.5</v>
      </c>
      <c r="AF63" s="88">
        <v>0.5</v>
      </c>
      <c r="AG63" s="88">
        <v>0.5</v>
      </c>
      <c r="AH63" s="88">
        <v>0.5</v>
      </c>
      <c r="AI63" s="85"/>
      <c r="AJ63" s="85"/>
      <c r="AK63" s="85"/>
      <c r="AL63" s="85"/>
      <c r="AM63" s="85"/>
      <c r="AN63" s="85"/>
    </row>
    <row r="64">
      <c r="B64" s="3" t="s">
        <v>45</v>
      </c>
      <c r="D64" s="89">
        <v>0.0</v>
      </c>
      <c r="E64" s="89">
        <v>0.05</v>
      </c>
      <c r="F64" s="89">
        <v>0.1</v>
      </c>
      <c r="G64" s="89">
        <v>0.15</v>
      </c>
      <c r="H64" s="89">
        <v>0.225</v>
      </c>
      <c r="I64" s="89">
        <v>0.3</v>
      </c>
      <c r="J64" s="89">
        <v>0.4</v>
      </c>
      <c r="K64" s="89">
        <v>0.5</v>
      </c>
      <c r="L64" s="89">
        <v>0.5</v>
      </c>
      <c r="M64" s="89">
        <v>0.5</v>
      </c>
      <c r="N64" s="89">
        <v>0.5</v>
      </c>
      <c r="O64" s="89">
        <v>0.5</v>
      </c>
      <c r="P64" s="89">
        <v>0.5</v>
      </c>
      <c r="Q64" s="89">
        <v>0.5</v>
      </c>
      <c r="R64" s="89">
        <v>0.5</v>
      </c>
      <c r="S64" s="89">
        <v>0.5</v>
      </c>
      <c r="T64" s="89">
        <v>0.5</v>
      </c>
      <c r="U64" s="89">
        <v>0.5</v>
      </c>
      <c r="V64" s="89">
        <v>0.5</v>
      </c>
      <c r="W64" s="89">
        <v>0.5</v>
      </c>
      <c r="X64" s="89">
        <v>0.5</v>
      </c>
      <c r="Y64" s="89">
        <v>0.5</v>
      </c>
      <c r="Z64" s="89">
        <v>0.5</v>
      </c>
      <c r="AA64" s="89">
        <v>0.5</v>
      </c>
      <c r="AB64" s="89">
        <v>0.5</v>
      </c>
      <c r="AC64" s="89">
        <v>0.5</v>
      </c>
      <c r="AD64" s="89">
        <v>0.5</v>
      </c>
      <c r="AE64" s="89">
        <v>0.5</v>
      </c>
      <c r="AF64" s="89">
        <v>0.5</v>
      </c>
      <c r="AG64" s="89">
        <v>0.5</v>
      </c>
      <c r="AH64" s="89">
        <v>0.5</v>
      </c>
    </row>
    <row r="65">
      <c r="B65" s="39" t="s">
        <v>49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>
      <c r="B66" s="39" t="s">
        <v>50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>
      <c r="B67" s="41" t="s">
        <v>51</v>
      </c>
      <c r="D67" s="90">
        <v>0.002955686274509804</v>
      </c>
      <c r="E67" s="90">
        <v>0.0398482965780292</v>
      </c>
      <c r="F67" s="90">
        <v>0.14290154874593336</v>
      </c>
      <c r="G67" s="90">
        <v>0.23902090459521097</v>
      </c>
      <c r="H67" s="90">
        <v>0.3288834035701614</v>
      </c>
      <c r="I67" s="90">
        <v>0.41308072020882003</v>
      </c>
      <c r="J67" s="90">
        <v>0.4921322071142301</v>
      </c>
      <c r="K67" s="90">
        <v>0.5664956174210364</v>
      </c>
      <c r="L67" s="90">
        <v>0.6365759745406443</v>
      </c>
      <c r="M67" s="90">
        <v>0.7027329522146633</v>
      </c>
      <c r="N67" s="90">
        <v>0.762831129993091</v>
      </c>
      <c r="O67" s="90">
        <v>0.8072538367329615</v>
      </c>
      <c r="P67" s="90">
        <v>0.8571702899552586</v>
      </c>
      <c r="Q67" s="90">
        <v>0.9136667756876206</v>
      </c>
      <c r="R67" s="90">
        <v>0.9781361784388047</v>
      </c>
      <c r="S67" s="90">
        <v>1.0</v>
      </c>
      <c r="T67" s="90">
        <v>1.0</v>
      </c>
      <c r="U67" s="90">
        <v>1.0</v>
      </c>
      <c r="V67" s="90">
        <v>1.0</v>
      </c>
      <c r="W67" s="90">
        <v>1.0</v>
      </c>
      <c r="X67" s="90">
        <v>1.0</v>
      </c>
      <c r="Y67" s="90">
        <v>1.0</v>
      </c>
      <c r="Z67" s="90">
        <v>1.0</v>
      </c>
      <c r="AA67" s="90">
        <v>1.0</v>
      </c>
      <c r="AB67" s="90">
        <v>1.0</v>
      </c>
      <c r="AC67" s="90">
        <v>1.0</v>
      </c>
      <c r="AD67" s="90">
        <v>1.0</v>
      </c>
      <c r="AE67" s="90">
        <v>1.0</v>
      </c>
      <c r="AF67" s="90">
        <v>1.0</v>
      </c>
      <c r="AG67" s="90">
        <v>1.0</v>
      </c>
      <c r="AH67" s="90">
        <v>1.0</v>
      </c>
    </row>
    <row r="68">
      <c r="B68" s="91" t="s">
        <v>55</v>
      </c>
      <c r="D68" s="92">
        <v>0.0</v>
      </c>
      <c r="E68" s="93">
        <v>0.08515187771081653</v>
      </c>
      <c r="F68" s="93">
        <v>0.22632465226511334</v>
      </c>
      <c r="G68" s="93">
        <v>0.35125026822813926</v>
      </c>
      <c r="H68" s="93">
        <v>0.4783427826896719</v>
      </c>
      <c r="I68" s="93">
        <v>0.5879385798624184</v>
      </c>
      <c r="J68" s="93">
        <v>0.6943759955935532</v>
      </c>
      <c r="K68" s="93">
        <v>0.7826052580556027</v>
      </c>
      <c r="L68" s="93">
        <v>0.8177493114115414</v>
      </c>
      <c r="M68" s="93">
        <v>0.850925859717013</v>
      </c>
      <c r="N68" s="93">
        <v>0.8810640275753043</v>
      </c>
      <c r="O68" s="93">
        <v>0.9033412253529455</v>
      </c>
      <c r="P68" s="93">
        <v>0.9283734393353825</v>
      </c>
      <c r="Q68" s="93">
        <v>0.9567054226557934</v>
      </c>
      <c r="R68" s="93">
        <v>0.9890356821355811</v>
      </c>
      <c r="S68" s="93">
        <v>1.0</v>
      </c>
      <c r="T68" s="93">
        <v>1.0</v>
      </c>
      <c r="U68" s="93">
        <v>1.0</v>
      </c>
      <c r="V68" s="93">
        <v>1.0</v>
      </c>
      <c r="W68" s="93">
        <v>1.0</v>
      </c>
      <c r="X68" s="93">
        <v>1.0</v>
      </c>
      <c r="Y68" s="93">
        <v>1.0</v>
      </c>
      <c r="Z68" s="93">
        <v>1.0</v>
      </c>
      <c r="AA68" s="93">
        <v>1.0</v>
      </c>
      <c r="AB68" s="93">
        <v>1.0</v>
      </c>
      <c r="AC68" s="93">
        <v>1.0</v>
      </c>
      <c r="AD68" s="93">
        <v>1.0</v>
      </c>
      <c r="AE68" s="93">
        <v>1.0</v>
      </c>
      <c r="AF68" s="93">
        <v>1.0</v>
      </c>
      <c r="AG68" s="93">
        <v>1.0</v>
      </c>
      <c r="AH68" s="93">
        <v>1.0</v>
      </c>
    </row>
    <row r="69">
      <c r="B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>
      <c r="B70" s="114" t="s">
        <v>114</v>
      </c>
      <c r="D70" s="9">
        <v>2020.0</v>
      </c>
      <c r="E70" s="10">
        <v>2021.0</v>
      </c>
      <c r="F70" s="10">
        <v>2022.0</v>
      </c>
      <c r="G70" s="10">
        <v>2023.0</v>
      </c>
      <c r="H70" s="10">
        <v>2024.0</v>
      </c>
      <c r="I70" s="10">
        <v>2025.0</v>
      </c>
      <c r="J70" s="10">
        <v>2026.0</v>
      </c>
      <c r="K70" s="10">
        <v>2027.0</v>
      </c>
      <c r="L70" s="10">
        <v>2028.0</v>
      </c>
      <c r="M70" s="10">
        <v>2029.0</v>
      </c>
      <c r="N70" s="10">
        <v>2030.0</v>
      </c>
      <c r="O70" s="10">
        <v>2031.0</v>
      </c>
      <c r="P70" s="10">
        <v>2032.0</v>
      </c>
      <c r="Q70" s="10">
        <v>2033.0</v>
      </c>
      <c r="R70" s="10">
        <v>2034.0</v>
      </c>
      <c r="S70" s="10">
        <v>2035.0</v>
      </c>
      <c r="T70" s="10">
        <v>2036.0</v>
      </c>
      <c r="U70" s="10">
        <v>2037.0</v>
      </c>
      <c r="V70" s="10">
        <v>2038.0</v>
      </c>
      <c r="W70" s="10">
        <v>2039.0</v>
      </c>
      <c r="X70" s="15">
        <v>2040.0</v>
      </c>
      <c r="Y70" s="10">
        <v>2041.0</v>
      </c>
      <c r="Z70" s="10">
        <v>2042.0</v>
      </c>
      <c r="AA70" s="15">
        <v>2043.0</v>
      </c>
      <c r="AB70" s="10">
        <v>2044.0</v>
      </c>
      <c r="AC70" s="10">
        <v>2045.0</v>
      </c>
      <c r="AD70" s="15">
        <v>2046.0</v>
      </c>
      <c r="AE70" s="10">
        <v>2047.0</v>
      </c>
      <c r="AF70" s="10">
        <v>2048.0</v>
      </c>
      <c r="AG70" s="10">
        <v>2049.0</v>
      </c>
      <c r="AH70" s="15">
        <v>2050.0</v>
      </c>
    </row>
    <row r="71">
      <c r="B71" s="11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>
      <c r="B72" s="118" t="s">
        <v>116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>
      <c r="B73" s="119"/>
      <c r="D73" s="9">
        <v>2020.0</v>
      </c>
      <c r="E73" s="10">
        <v>2021.0</v>
      </c>
      <c r="F73" s="10">
        <v>2022.0</v>
      </c>
      <c r="G73" s="10">
        <v>2023.0</v>
      </c>
      <c r="H73" s="10">
        <v>2024.0</v>
      </c>
      <c r="I73" s="10">
        <v>2025.0</v>
      </c>
      <c r="J73" s="10">
        <v>2026.0</v>
      </c>
      <c r="K73" s="10">
        <v>2027.0</v>
      </c>
      <c r="L73" s="10">
        <v>2028.0</v>
      </c>
      <c r="M73" s="10">
        <v>2029.0</v>
      </c>
      <c r="N73" s="10">
        <v>2030.0</v>
      </c>
      <c r="O73" s="10">
        <v>2031.0</v>
      </c>
      <c r="P73" s="10">
        <v>2032.0</v>
      </c>
      <c r="Q73" s="10">
        <v>2033.0</v>
      </c>
      <c r="R73" s="10">
        <v>2034.0</v>
      </c>
      <c r="S73" s="10">
        <v>2035.0</v>
      </c>
      <c r="T73" s="10">
        <v>2036.0</v>
      </c>
      <c r="U73" s="10">
        <v>2037.0</v>
      </c>
      <c r="V73" s="10">
        <v>2038.0</v>
      </c>
      <c r="W73" s="10">
        <v>2039.0</v>
      </c>
      <c r="X73" s="15">
        <v>2040.0</v>
      </c>
      <c r="Y73" s="10">
        <v>2041.0</v>
      </c>
      <c r="Z73" s="10">
        <v>2042.0</v>
      </c>
      <c r="AA73" s="15">
        <v>2043.0</v>
      </c>
      <c r="AB73" s="10">
        <v>2044.0</v>
      </c>
      <c r="AC73" s="10">
        <v>2045.0</v>
      </c>
      <c r="AD73" s="15">
        <v>2046.0</v>
      </c>
      <c r="AE73" s="10">
        <v>2047.0</v>
      </c>
      <c r="AF73" s="10">
        <v>2048.0</v>
      </c>
      <c r="AG73" s="10">
        <v>2049.0</v>
      </c>
      <c r="AH73" s="15">
        <v>2050.0</v>
      </c>
    </row>
    <row r="74">
      <c r="B74" s="119" t="s">
        <v>118</v>
      </c>
      <c r="D74" s="69">
        <f t="shared" ref="D74:AH74" si="1">D34</f>
        <v>0.002955686275</v>
      </c>
      <c r="E74" s="69">
        <f t="shared" si="1"/>
        <v>0.00377909773</v>
      </c>
      <c r="F74" s="69">
        <f t="shared" si="1"/>
        <v>0.009550169545</v>
      </c>
      <c r="G74" s="69">
        <f t="shared" si="1"/>
        <v>0.01676400932</v>
      </c>
      <c r="H74" s="69">
        <f t="shared" si="1"/>
        <v>0.02542061704</v>
      </c>
      <c r="I74" s="69">
        <f t="shared" si="1"/>
        <v>0.03551999272</v>
      </c>
      <c r="J74" s="69">
        <f t="shared" si="1"/>
        <v>0.04706213635</v>
      </c>
      <c r="K74" s="69">
        <f t="shared" si="1"/>
        <v>0.06004704793</v>
      </c>
      <c r="L74" s="69">
        <f t="shared" si="1"/>
        <v>0.07447472747</v>
      </c>
      <c r="M74" s="69">
        <f t="shared" si="1"/>
        <v>0.09034517497</v>
      </c>
      <c r="N74" s="69">
        <f t="shared" si="1"/>
        <v>0.1076583904</v>
      </c>
      <c r="O74" s="69">
        <f t="shared" si="1"/>
        <v>0.1264143738</v>
      </c>
      <c r="P74" s="69">
        <f t="shared" si="1"/>
        <v>0.1466131252</v>
      </c>
      <c r="Q74" s="69">
        <f t="shared" si="1"/>
        <v>0.1682546445</v>
      </c>
      <c r="R74" s="69">
        <f t="shared" si="1"/>
        <v>0.1913389317</v>
      </c>
      <c r="S74" s="69">
        <f t="shared" si="1"/>
        <v>0.215865987</v>
      </c>
      <c r="T74" s="69">
        <f t="shared" si="1"/>
        <v>0.2418358101</v>
      </c>
      <c r="U74" s="69">
        <f t="shared" si="1"/>
        <v>0.2692484013</v>
      </c>
      <c r="V74" s="69">
        <f t="shared" si="1"/>
        <v>0.2981037603</v>
      </c>
      <c r="W74" s="69">
        <f t="shared" si="1"/>
        <v>0.3284018874</v>
      </c>
      <c r="X74" s="69">
        <f t="shared" si="1"/>
        <v>0.3601427824</v>
      </c>
      <c r="Y74" s="69">
        <f t="shared" si="1"/>
        <v>0.390921832</v>
      </c>
      <c r="Z74" s="69">
        <f t="shared" si="1"/>
        <v>0.421941343</v>
      </c>
      <c r="AA74" s="69">
        <f t="shared" si="1"/>
        <v>0.4529608541</v>
      </c>
      <c r="AB74" s="69">
        <f t="shared" si="1"/>
        <v>0.4839803651</v>
      </c>
      <c r="AC74" s="69">
        <f t="shared" si="1"/>
        <v>0.5149998761</v>
      </c>
      <c r="AD74" s="69">
        <f t="shared" si="1"/>
        <v>0.5460193871</v>
      </c>
      <c r="AE74" s="69">
        <f t="shared" si="1"/>
        <v>0.5770388981</v>
      </c>
      <c r="AF74" s="69">
        <f t="shared" si="1"/>
        <v>0.6080584091</v>
      </c>
      <c r="AG74" s="69">
        <f t="shared" si="1"/>
        <v>0.6390779201</v>
      </c>
      <c r="AH74" s="69">
        <f t="shared" si="1"/>
        <v>0.6700974311</v>
      </c>
    </row>
    <row r="75">
      <c r="B75" s="119" t="s">
        <v>120</v>
      </c>
      <c r="D75" s="121">
        <f t="shared" ref="D75:AH75" si="2">D23</f>
        <v>0.002955686275</v>
      </c>
      <c r="E75" s="121">
        <f t="shared" si="2"/>
        <v>0.00377909773</v>
      </c>
      <c r="F75" s="121">
        <f t="shared" si="2"/>
        <v>0.07591749543</v>
      </c>
      <c r="G75" s="121">
        <f t="shared" si="2"/>
        <v>0.1480558931</v>
      </c>
      <c r="H75" s="121">
        <f t="shared" si="2"/>
        <v>0.2201942908</v>
      </c>
      <c r="I75" s="121">
        <f t="shared" si="2"/>
        <v>0.2923326885</v>
      </c>
      <c r="J75" s="121">
        <f t="shared" si="2"/>
        <v>0.3644710862</v>
      </c>
      <c r="K75" s="121">
        <f t="shared" si="2"/>
        <v>0.4366094839</v>
      </c>
      <c r="L75" s="121">
        <f t="shared" si="2"/>
        <v>0.5087478816</v>
      </c>
      <c r="M75" s="121">
        <f t="shared" si="2"/>
        <v>0.5808862793</v>
      </c>
      <c r="N75" s="121">
        <f t="shared" si="2"/>
        <v>0.653024677</v>
      </c>
      <c r="O75" s="121">
        <f t="shared" si="2"/>
        <v>0.7251630747</v>
      </c>
      <c r="P75" s="121">
        <f t="shared" si="2"/>
        <v>0.7973014724</v>
      </c>
      <c r="Q75" s="121">
        <f t="shared" si="2"/>
        <v>0.8694398701</v>
      </c>
      <c r="R75" s="121">
        <f t="shared" si="2"/>
        <v>0.9415782678</v>
      </c>
      <c r="S75" s="121">
        <f t="shared" si="2"/>
        <v>1</v>
      </c>
      <c r="T75" s="121">
        <f t="shared" si="2"/>
        <v>1</v>
      </c>
      <c r="U75" s="121">
        <f t="shared" si="2"/>
        <v>1</v>
      </c>
      <c r="V75" s="121">
        <f t="shared" si="2"/>
        <v>1</v>
      </c>
      <c r="W75" s="121">
        <f t="shared" si="2"/>
        <v>1</v>
      </c>
      <c r="X75" s="121">
        <f t="shared" si="2"/>
        <v>1</v>
      </c>
      <c r="Y75" s="121">
        <f t="shared" si="2"/>
        <v>1</v>
      </c>
      <c r="Z75" s="121">
        <f t="shared" si="2"/>
        <v>1</v>
      </c>
      <c r="AA75" s="121">
        <f t="shared" si="2"/>
        <v>1</v>
      </c>
      <c r="AB75" s="121">
        <f t="shared" si="2"/>
        <v>1</v>
      </c>
      <c r="AC75" s="121">
        <f t="shared" si="2"/>
        <v>1</v>
      </c>
      <c r="AD75" s="121">
        <f t="shared" si="2"/>
        <v>1</v>
      </c>
      <c r="AE75" s="121">
        <f t="shared" si="2"/>
        <v>1</v>
      </c>
      <c r="AF75" s="121">
        <f t="shared" si="2"/>
        <v>1</v>
      </c>
      <c r="AG75" s="121">
        <f t="shared" si="2"/>
        <v>1</v>
      </c>
      <c r="AH75" s="121">
        <f t="shared" si="2"/>
        <v>1</v>
      </c>
    </row>
    <row r="76">
      <c r="B76" s="117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>
      <c r="B77" s="118" t="s">
        <v>122</v>
      </c>
      <c r="D77" s="9">
        <v>2020.0</v>
      </c>
      <c r="E77" s="10">
        <v>2021.0</v>
      </c>
      <c r="F77" s="10">
        <v>2022.0</v>
      </c>
      <c r="G77" s="10">
        <v>2023.0</v>
      </c>
      <c r="H77" s="10">
        <v>2024.0</v>
      </c>
      <c r="I77" s="10">
        <v>2025.0</v>
      </c>
      <c r="J77" s="10">
        <v>2026.0</v>
      </c>
      <c r="K77" s="10">
        <v>2027.0</v>
      </c>
      <c r="L77" s="10">
        <v>2028.0</v>
      </c>
      <c r="M77" s="10">
        <v>2029.0</v>
      </c>
      <c r="N77" s="10">
        <v>2030.0</v>
      </c>
      <c r="O77" s="10">
        <v>2031.0</v>
      </c>
      <c r="P77" s="10">
        <v>2032.0</v>
      </c>
      <c r="Q77" s="10">
        <v>2033.0</v>
      </c>
      <c r="R77" s="10">
        <v>2034.0</v>
      </c>
      <c r="S77" s="10">
        <v>2035.0</v>
      </c>
      <c r="T77" s="10">
        <v>2036.0</v>
      </c>
      <c r="U77" s="10">
        <v>2037.0</v>
      </c>
      <c r="V77" s="10">
        <v>2038.0</v>
      </c>
      <c r="W77" s="10">
        <v>2039.0</v>
      </c>
      <c r="X77" s="15">
        <v>2040.0</v>
      </c>
      <c r="Y77" s="10">
        <v>2041.0</v>
      </c>
      <c r="Z77" s="10">
        <v>2042.0</v>
      </c>
      <c r="AA77" s="15">
        <v>2043.0</v>
      </c>
      <c r="AB77" s="10">
        <v>2044.0</v>
      </c>
      <c r="AC77" s="10">
        <v>2045.0</v>
      </c>
      <c r="AD77" s="15">
        <v>2046.0</v>
      </c>
      <c r="AE77" s="10">
        <v>2047.0</v>
      </c>
      <c r="AF77" s="10">
        <v>2048.0</v>
      </c>
      <c r="AG77" s="10">
        <v>2049.0</v>
      </c>
      <c r="AH77" s="15">
        <v>2050.0</v>
      </c>
    </row>
    <row r="78">
      <c r="B78" s="119" t="s">
        <v>120</v>
      </c>
      <c r="D78" s="121">
        <f t="shared" ref="D78:AH78" si="3">D24</f>
        <v>0</v>
      </c>
      <c r="E78" s="121">
        <f t="shared" si="3"/>
        <v>0.0007217653467</v>
      </c>
      <c r="F78" s="121">
        <f t="shared" si="3"/>
        <v>0.06395503142</v>
      </c>
      <c r="G78" s="121">
        <f t="shared" si="3"/>
        <v>0.1271882975</v>
      </c>
      <c r="H78" s="121">
        <f t="shared" si="3"/>
        <v>0.1904215636</v>
      </c>
      <c r="I78" s="121">
        <f t="shared" si="3"/>
        <v>0.2536548296</v>
      </c>
      <c r="J78" s="121">
        <f t="shared" si="3"/>
        <v>0.3168880957</v>
      </c>
      <c r="K78" s="121">
        <f t="shared" si="3"/>
        <v>0.3801213618</v>
      </c>
      <c r="L78" s="121">
        <f t="shared" si="3"/>
        <v>0.4433546279</v>
      </c>
      <c r="M78" s="121">
        <f t="shared" si="3"/>
        <v>0.5065878939</v>
      </c>
      <c r="N78" s="121">
        <f t="shared" si="3"/>
        <v>0.56982116</v>
      </c>
      <c r="O78" s="121">
        <f t="shared" si="3"/>
        <v>0.6330544261</v>
      </c>
      <c r="P78" s="121">
        <f t="shared" si="3"/>
        <v>0.6962876921</v>
      </c>
      <c r="Q78" s="121">
        <f t="shared" si="3"/>
        <v>0.7595209582</v>
      </c>
      <c r="R78" s="121">
        <f t="shared" si="3"/>
        <v>0.8227542243</v>
      </c>
      <c r="S78" s="121">
        <f t="shared" si="3"/>
        <v>0.87396408</v>
      </c>
      <c r="T78" s="121">
        <f t="shared" si="3"/>
        <v>0.87396408</v>
      </c>
      <c r="U78" s="121">
        <f t="shared" si="3"/>
        <v>0.87396408</v>
      </c>
      <c r="V78" s="121">
        <f t="shared" si="3"/>
        <v>0.87396408</v>
      </c>
      <c r="W78" s="121">
        <f t="shared" si="3"/>
        <v>0.87396408</v>
      </c>
      <c r="X78" s="121">
        <f t="shared" si="3"/>
        <v>0.87396408</v>
      </c>
      <c r="Y78" s="121">
        <f t="shared" si="3"/>
        <v>0.87396408</v>
      </c>
      <c r="Z78" s="121">
        <f t="shared" si="3"/>
        <v>0.87396408</v>
      </c>
      <c r="AA78" s="121">
        <f t="shared" si="3"/>
        <v>0.87396408</v>
      </c>
      <c r="AB78" s="121">
        <f t="shared" si="3"/>
        <v>0.87396408</v>
      </c>
      <c r="AC78" s="121">
        <f t="shared" si="3"/>
        <v>0.87396408</v>
      </c>
      <c r="AD78" s="121">
        <f t="shared" si="3"/>
        <v>0.87396408</v>
      </c>
      <c r="AE78" s="121">
        <f t="shared" si="3"/>
        <v>0.87396408</v>
      </c>
      <c r="AF78" s="121">
        <f t="shared" si="3"/>
        <v>0.87396408</v>
      </c>
      <c r="AG78" s="121">
        <f t="shared" si="3"/>
        <v>0.87396408</v>
      </c>
      <c r="AH78" s="121">
        <f t="shared" si="3"/>
        <v>0.87396408</v>
      </c>
    </row>
    <row r="79">
      <c r="B79" s="119" t="s">
        <v>123</v>
      </c>
      <c r="D79" s="45">
        <f t="shared" ref="D79:AH79" si="4">D35</f>
        <v>0</v>
      </c>
      <c r="E79" s="69">
        <f t="shared" si="4"/>
        <v>0.05068567708</v>
      </c>
      <c r="F79" s="69">
        <f t="shared" si="4"/>
        <v>0.105202384</v>
      </c>
      <c r="G79" s="69">
        <f t="shared" si="4"/>
        <v>0.1602881903</v>
      </c>
      <c r="H79" s="69">
        <f t="shared" si="4"/>
        <v>0.2402611025</v>
      </c>
      <c r="I79" s="69">
        <f t="shared" si="4"/>
        <v>0.3199810817</v>
      </c>
      <c r="J79" s="69">
        <f t="shared" si="4"/>
        <v>0.423197035</v>
      </c>
      <c r="K79" s="69">
        <f t="shared" si="4"/>
        <v>0.5250218564</v>
      </c>
      <c r="L79" s="69">
        <f t="shared" si="4"/>
        <v>0.531345183</v>
      </c>
      <c r="M79" s="69">
        <f t="shared" si="4"/>
        <v>0.5383008423</v>
      </c>
      <c r="N79" s="69">
        <f t="shared" si="4"/>
        <v>0.5458888342</v>
      </c>
      <c r="O79" s="69">
        <f t="shared" si="4"/>
        <v>0.5541091588</v>
      </c>
      <c r="P79" s="69">
        <f t="shared" si="4"/>
        <v>0.5629618161</v>
      </c>
      <c r="Q79" s="69">
        <f t="shared" si="4"/>
        <v>0.572446806</v>
      </c>
      <c r="R79" s="69">
        <f t="shared" si="4"/>
        <v>0.5825641286</v>
      </c>
      <c r="S79" s="69">
        <f t="shared" si="4"/>
        <v>0.5933137838</v>
      </c>
      <c r="T79" s="69">
        <f t="shared" si="4"/>
        <v>0.6046957717</v>
      </c>
      <c r="U79" s="69">
        <f t="shared" si="4"/>
        <v>0.6167100922</v>
      </c>
      <c r="V79" s="69">
        <f t="shared" si="4"/>
        <v>0.6293567455</v>
      </c>
      <c r="W79" s="69">
        <f t="shared" si="4"/>
        <v>0.6426357313</v>
      </c>
      <c r="X79" s="69">
        <f t="shared" si="4"/>
        <v>0.6565470499</v>
      </c>
      <c r="Y79" s="69">
        <f t="shared" si="4"/>
        <v>0.6700368133</v>
      </c>
      <c r="Z79" s="69">
        <f t="shared" si="4"/>
        <v>0.6836319655</v>
      </c>
      <c r="AA79" s="69">
        <f t="shared" si="4"/>
        <v>0.6972271177</v>
      </c>
      <c r="AB79" s="69">
        <f t="shared" si="4"/>
        <v>0.7108222699</v>
      </c>
      <c r="AC79" s="69">
        <f t="shared" si="4"/>
        <v>0.7244174221</v>
      </c>
      <c r="AD79" s="69">
        <f t="shared" si="4"/>
        <v>0.7380125743</v>
      </c>
      <c r="AE79" s="69">
        <f t="shared" si="4"/>
        <v>0.7516077265</v>
      </c>
      <c r="AF79" s="69">
        <f t="shared" si="4"/>
        <v>0.7652028787</v>
      </c>
      <c r="AG79" s="69">
        <f t="shared" si="4"/>
        <v>0.7787980309</v>
      </c>
      <c r="AH79" s="69">
        <f t="shared" si="4"/>
        <v>0.7923931831</v>
      </c>
    </row>
    <row r="80">
      <c r="B80" s="119" t="s">
        <v>125</v>
      </c>
      <c r="D80" s="45">
        <f t="shared" ref="D80:AH80" si="5">D46</f>
        <v>0</v>
      </c>
      <c r="E80" s="69">
        <f t="shared" si="5"/>
        <v>0.05068567708</v>
      </c>
      <c r="F80" s="69">
        <f t="shared" si="5"/>
        <v>0.1575595283</v>
      </c>
      <c r="G80" s="69">
        <f t="shared" si="5"/>
        <v>0.2581100529</v>
      </c>
      <c r="H80" s="69">
        <f t="shared" si="5"/>
        <v>0.3725767118</v>
      </c>
      <c r="I80" s="69">
        <f t="shared" si="5"/>
        <v>0.4775583807</v>
      </c>
      <c r="J80" s="69">
        <f t="shared" si="5"/>
        <v>0.5901328574</v>
      </c>
      <c r="K80" s="69">
        <f t="shared" si="5"/>
        <v>0.6900606809</v>
      </c>
      <c r="L80" s="69">
        <f t="shared" si="5"/>
        <v>0.7216773139</v>
      </c>
      <c r="M80" s="69">
        <f t="shared" si="5"/>
        <v>0.753293947</v>
      </c>
      <c r="N80" s="69">
        <f t="shared" si="5"/>
        <v>0.78491058</v>
      </c>
      <c r="O80" s="69">
        <f t="shared" si="5"/>
        <v>0.816527213</v>
      </c>
      <c r="P80" s="69">
        <f t="shared" si="5"/>
        <v>0.8481438461</v>
      </c>
      <c r="Q80" s="69">
        <f t="shared" si="5"/>
        <v>0.8797604791</v>
      </c>
      <c r="R80" s="69">
        <f t="shared" si="5"/>
        <v>0.9113771121</v>
      </c>
      <c r="S80" s="69">
        <f t="shared" si="5"/>
        <v>0.93698204</v>
      </c>
      <c r="T80" s="69">
        <f t="shared" si="5"/>
        <v>0.93698204</v>
      </c>
      <c r="U80" s="69">
        <f t="shared" si="5"/>
        <v>0.93698204</v>
      </c>
      <c r="V80" s="69">
        <f t="shared" si="5"/>
        <v>0.93698204</v>
      </c>
      <c r="W80" s="69">
        <f t="shared" si="5"/>
        <v>0.93698204</v>
      </c>
      <c r="X80" s="69">
        <f t="shared" si="5"/>
        <v>0.93698204</v>
      </c>
      <c r="Y80" s="69">
        <f t="shared" si="5"/>
        <v>0.93698204</v>
      </c>
      <c r="Z80" s="69">
        <f t="shared" si="5"/>
        <v>0.93698204</v>
      </c>
      <c r="AA80" s="69">
        <f t="shared" si="5"/>
        <v>0.93698204</v>
      </c>
      <c r="AB80" s="69">
        <f t="shared" si="5"/>
        <v>0.93698204</v>
      </c>
      <c r="AC80" s="69">
        <f t="shared" si="5"/>
        <v>0.93698204</v>
      </c>
      <c r="AD80" s="69">
        <f t="shared" si="5"/>
        <v>0.93698204</v>
      </c>
      <c r="AE80" s="69">
        <f t="shared" si="5"/>
        <v>0.93698204</v>
      </c>
      <c r="AF80" s="69">
        <f t="shared" si="5"/>
        <v>0.93698204</v>
      </c>
      <c r="AG80" s="69">
        <f t="shared" si="5"/>
        <v>0.93698204</v>
      </c>
      <c r="AH80" s="69">
        <f t="shared" si="5"/>
        <v>0.93698204</v>
      </c>
    </row>
    <row r="81">
      <c r="B81" s="119" t="s">
        <v>127</v>
      </c>
      <c r="D81" s="122">
        <f t="shared" ref="D81:AH81" si="6">D57</f>
        <v>0</v>
      </c>
      <c r="E81" s="90">
        <f t="shared" si="6"/>
        <v>0.08072147846</v>
      </c>
      <c r="F81" s="90">
        <f t="shared" si="6"/>
        <v>0.2104032085</v>
      </c>
      <c r="G81" s="90">
        <f t="shared" si="6"/>
        <v>0.3258855055</v>
      </c>
      <c r="H81" s="90">
        <f t="shared" si="6"/>
        <v>0.446412492</v>
      </c>
      <c r="I81" s="90">
        <f t="shared" si="6"/>
        <v>0.551647976</v>
      </c>
      <c r="J81" s="90">
        <f t="shared" si="6"/>
        <v>0.6572740462</v>
      </c>
      <c r="K81" s="90">
        <f t="shared" si="6"/>
        <v>0.7469868444</v>
      </c>
      <c r="L81" s="90">
        <f t="shared" si="6"/>
        <v>0.7777014846</v>
      </c>
      <c r="M81" s="90">
        <f t="shared" si="6"/>
        <v>0.8066965961</v>
      </c>
      <c r="N81" s="90">
        <f t="shared" si="6"/>
        <v>0.8330362723</v>
      </c>
      <c r="O81" s="90">
        <f t="shared" si="6"/>
        <v>0.8525057429</v>
      </c>
      <c r="P81" s="90">
        <f t="shared" si="6"/>
        <v>0.8743829988</v>
      </c>
      <c r="Q81" s="90">
        <f t="shared" si="6"/>
        <v>0.8991441345</v>
      </c>
      <c r="R81" s="90">
        <f t="shared" si="6"/>
        <v>0.92739962</v>
      </c>
      <c r="S81" s="90">
        <f t="shared" si="6"/>
        <v>0.93698204</v>
      </c>
      <c r="T81" s="90">
        <f t="shared" si="6"/>
        <v>0.93698204</v>
      </c>
      <c r="U81" s="90">
        <f t="shared" si="6"/>
        <v>0.93698204</v>
      </c>
      <c r="V81" s="90">
        <f t="shared" si="6"/>
        <v>0.93698204</v>
      </c>
      <c r="W81" s="90">
        <f t="shared" si="6"/>
        <v>0.93698204</v>
      </c>
      <c r="X81" s="90">
        <f t="shared" si="6"/>
        <v>0.93698204</v>
      </c>
      <c r="Y81" s="90">
        <f t="shared" si="6"/>
        <v>0.93698204</v>
      </c>
      <c r="Z81" s="90">
        <f t="shared" si="6"/>
        <v>0.93698204</v>
      </c>
      <c r="AA81" s="90">
        <f t="shared" si="6"/>
        <v>0.93698204</v>
      </c>
      <c r="AB81" s="90">
        <f t="shared" si="6"/>
        <v>0.93698204</v>
      </c>
      <c r="AC81" s="90">
        <f t="shared" si="6"/>
        <v>0.93698204</v>
      </c>
      <c r="AD81" s="90">
        <f t="shared" si="6"/>
        <v>0.93698204</v>
      </c>
      <c r="AE81" s="90">
        <f t="shared" si="6"/>
        <v>0.93698204</v>
      </c>
      <c r="AF81" s="90">
        <f t="shared" si="6"/>
        <v>0.93698204</v>
      </c>
      <c r="AG81" s="90">
        <f t="shared" si="6"/>
        <v>0.93698204</v>
      </c>
      <c r="AH81" s="90">
        <f t="shared" si="6"/>
        <v>0.93698204</v>
      </c>
    </row>
    <row r="82">
      <c r="B82" s="119" t="s">
        <v>129</v>
      </c>
      <c r="D82" s="45">
        <f t="shared" ref="D82:AH82" si="7">D68</f>
        <v>0</v>
      </c>
      <c r="E82" s="69">
        <f t="shared" si="7"/>
        <v>0.08515187771</v>
      </c>
      <c r="F82" s="69">
        <f t="shared" si="7"/>
        <v>0.2263246523</v>
      </c>
      <c r="G82" s="69">
        <f t="shared" si="7"/>
        <v>0.3512502682</v>
      </c>
      <c r="H82" s="69">
        <f t="shared" si="7"/>
        <v>0.4783427827</v>
      </c>
      <c r="I82" s="69">
        <f t="shared" si="7"/>
        <v>0.5879385799</v>
      </c>
      <c r="J82" s="69">
        <f t="shared" si="7"/>
        <v>0.6943759956</v>
      </c>
      <c r="K82" s="69">
        <f t="shared" si="7"/>
        <v>0.7826052581</v>
      </c>
      <c r="L82" s="69">
        <f t="shared" si="7"/>
        <v>0.8177493114</v>
      </c>
      <c r="M82" s="69">
        <f t="shared" si="7"/>
        <v>0.8509258597</v>
      </c>
      <c r="N82" s="69">
        <f t="shared" si="7"/>
        <v>0.8810640276</v>
      </c>
      <c r="O82" s="69">
        <f t="shared" si="7"/>
        <v>0.9033412254</v>
      </c>
      <c r="P82" s="69">
        <f t="shared" si="7"/>
        <v>0.9283734393</v>
      </c>
      <c r="Q82" s="69">
        <f t="shared" si="7"/>
        <v>0.9567054227</v>
      </c>
      <c r="R82" s="69">
        <f t="shared" si="7"/>
        <v>0.9890356821</v>
      </c>
      <c r="S82" s="69">
        <f t="shared" si="7"/>
        <v>1</v>
      </c>
      <c r="T82" s="69">
        <f t="shared" si="7"/>
        <v>1</v>
      </c>
      <c r="U82" s="69">
        <f t="shared" si="7"/>
        <v>1</v>
      </c>
      <c r="V82" s="69">
        <f t="shared" si="7"/>
        <v>1</v>
      </c>
      <c r="W82" s="69">
        <f t="shared" si="7"/>
        <v>1</v>
      </c>
      <c r="X82" s="69">
        <f t="shared" si="7"/>
        <v>1</v>
      </c>
      <c r="Y82" s="69">
        <f t="shared" si="7"/>
        <v>1</v>
      </c>
      <c r="Z82" s="69">
        <f t="shared" si="7"/>
        <v>1</v>
      </c>
      <c r="AA82" s="69">
        <f t="shared" si="7"/>
        <v>1</v>
      </c>
      <c r="AB82" s="69">
        <f t="shared" si="7"/>
        <v>1</v>
      </c>
      <c r="AC82" s="69">
        <f t="shared" si="7"/>
        <v>1</v>
      </c>
      <c r="AD82" s="69">
        <f t="shared" si="7"/>
        <v>1</v>
      </c>
      <c r="AE82" s="69">
        <f t="shared" si="7"/>
        <v>1</v>
      </c>
      <c r="AF82" s="69">
        <f t="shared" si="7"/>
        <v>1</v>
      </c>
      <c r="AG82" s="69">
        <f t="shared" si="7"/>
        <v>1</v>
      </c>
      <c r="AH82" s="69">
        <f t="shared" si="7"/>
        <v>1</v>
      </c>
    </row>
    <row r="83">
      <c r="B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>
      <c r="B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>
      <c r="A85" s="85"/>
      <c r="B85" s="87"/>
      <c r="C85" s="8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</row>
    <row r="86">
      <c r="B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8.0" customHeight="1">
      <c r="B87" s="3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>
      <c r="B88" s="3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>
      <c r="B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>
      <c r="B90" s="9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>
      <c r="B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>
      <c r="B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>
      <c r="B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>
      <c r="B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>
      <c r="B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>
      <c r="B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>
      <c r="B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>
      <c r="B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>
      <c r="B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>
      <c r="B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>
      <c r="B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>
      <c r="B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>
      <c r="B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>
      <c r="B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>
      <c r="B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>
      <c r="B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>
      <c r="B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>
      <c r="B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>
      <c r="B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>
      <c r="B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>
      <c r="B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>
      <c r="B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>
      <c r="B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>
      <c r="B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>
      <c r="B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>
      <c r="B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>
      <c r="B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>
      <c r="B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>
      <c r="B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>
      <c r="B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>
      <c r="B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>
      <c r="B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>
      <c r="B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>
      <c r="B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>
      <c r="B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>
      <c r="B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>
      <c r="B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>
      <c r="B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>
      <c r="B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>
      <c r="B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>
      <c r="B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>
      <c r="B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>
      <c r="B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>
      <c r="B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>
      <c r="B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>
      <c r="B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>
      <c r="B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>
      <c r="B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>
      <c r="B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>
      <c r="B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>
      <c r="B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>
      <c r="B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>
      <c r="B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>
      <c r="B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>
      <c r="B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>
      <c r="B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>
      <c r="B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>
      <c r="B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>
      <c r="B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>
      <c r="B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>
      <c r="B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>
      <c r="B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>
      <c r="B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>
      <c r="B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>
      <c r="B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>
      <c r="B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>
      <c r="B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>
      <c r="B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>
      <c r="B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>
      <c r="B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>
      <c r="B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>
      <c r="B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>
      <c r="B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>
      <c r="B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>
      <c r="B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>
      <c r="B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>
      <c r="B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>
      <c r="B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>
      <c r="B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>
      <c r="B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>
      <c r="B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>
      <c r="B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>
      <c r="B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>
      <c r="B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>
      <c r="B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>
      <c r="B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>
      <c r="B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>
      <c r="B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>
      <c r="B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>
      <c r="B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>
      <c r="B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>
      <c r="B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>
      <c r="B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>
      <c r="B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>
      <c r="B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>
      <c r="B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>
      <c r="B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>
      <c r="B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>
      <c r="B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>
      <c r="B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>
      <c r="B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>
      <c r="B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>
      <c r="B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>
      <c r="B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>
      <c r="B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>
      <c r="B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>
      <c r="B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>
      <c r="B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>
      <c r="B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>
      <c r="B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>
      <c r="B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>
      <c r="B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>
      <c r="B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>
      <c r="B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>
      <c r="B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>
      <c r="B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>
      <c r="B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>
      <c r="B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>
      <c r="B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>
      <c r="B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>
      <c r="B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>
      <c r="B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>
      <c r="B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>
      <c r="B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>
      <c r="B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>
      <c r="B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>
      <c r="B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>
      <c r="B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>
      <c r="B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>
      <c r="B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>
      <c r="B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>
      <c r="B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>
      <c r="B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>
      <c r="B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>
      <c r="B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>
      <c r="B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>
      <c r="B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>
      <c r="B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>
      <c r="B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>
      <c r="B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>
      <c r="B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>
      <c r="B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>
      <c r="B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>
      <c r="B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>
      <c r="B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>
      <c r="B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>
      <c r="B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>
      <c r="B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>
      <c r="B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>
      <c r="B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>
      <c r="B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>
      <c r="B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>
      <c r="B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>
      <c r="B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>
      <c r="B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>
      <c r="B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>
      <c r="B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>
      <c r="B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>
      <c r="B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>
      <c r="B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>
      <c r="B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>
      <c r="B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>
      <c r="B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>
      <c r="B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>
      <c r="B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>
      <c r="B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>
      <c r="B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>
      <c r="B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>
      <c r="B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>
      <c r="B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>
      <c r="B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>
      <c r="B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>
      <c r="B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>
      <c r="B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>
      <c r="B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>
      <c r="B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>
      <c r="B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>
      <c r="B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>
      <c r="B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>
      <c r="B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>
      <c r="B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>
      <c r="B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>
      <c r="B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>
      <c r="B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>
      <c r="B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>
      <c r="B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>
      <c r="B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>
      <c r="B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>
      <c r="B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>
      <c r="B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>
      <c r="B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>
      <c r="B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>
      <c r="B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>
      <c r="B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>
      <c r="B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>
      <c r="B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>
      <c r="B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>
      <c r="B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>
      <c r="B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>
      <c r="B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>
      <c r="B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>
      <c r="B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>
      <c r="B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>
      <c r="B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>
      <c r="B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>
      <c r="B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>
      <c r="B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>
      <c r="B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>
      <c r="B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>
      <c r="B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>
      <c r="B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>
      <c r="B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>
      <c r="B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>
      <c r="B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>
      <c r="B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>
      <c r="B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>
      <c r="B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>
      <c r="B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>
      <c r="B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>
      <c r="B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>
      <c r="B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>
      <c r="B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>
      <c r="B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>
      <c r="B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>
      <c r="B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>
      <c r="B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>
      <c r="B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>
      <c r="B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>
      <c r="B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>
      <c r="B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>
      <c r="B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>
      <c r="B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>
      <c r="B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>
      <c r="B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>
      <c r="B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>
      <c r="B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>
      <c r="B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>
      <c r="B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>
      <c r="B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>
      <c r="B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>
      <c r="B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>
      <c r="B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>
      <c r="B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>
      <c r="B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>
      <c r="B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>
      <c r="B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>
      <c r="B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>
      <c r="B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>
      <c r="B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>
      <c r="B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>
      <c r="B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>
      <c r="B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>
      <c r="B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>
      <c r="B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>
      <c r="B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>
      <c r="B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>
      <c r="B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>
      <c r="B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>
      <c r="B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>
      <c r="B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>
      <c r="B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>
      <c r="B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>
      <c r="B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>
      <c r="B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>
      <c r="B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>
      <c r="B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>
      <c r="B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>
      <c r="B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>
      <c r="B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>
      <c r="B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>
      <c r="B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>
      <c r="B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>
      <c r="B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>
      <c r="B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>
      <c r="B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>
      <c r="B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>
      <c r="B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>
      <c r="B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>
      <c r="B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>
      <c r="B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>
      <c r="B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>
      <c r="B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>
      <c r="B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>
      <c r="B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>
      <c r="B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>
      <c r="B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>
      <c r="B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>
      <c r="B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>
      <c r="B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>
      <c r="B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>
      <c r="B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>
      <c r="B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>
      <c r="B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>
      <c r="B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>
      <c r="B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>
      <c r="B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>
      <c r="B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>
      <c r="B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>
      <c r="B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>
      <c r="B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>
      <c r="B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>
      <c r="B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>
      <c r="B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>
      <c r="B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>
      <c r="B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>
      <c r="B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>
      <c r="B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>
      <c r="B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>
      <c r="B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>
      <c r="B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>
      <c r="B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>
      <c r="B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>
      <c r="B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>
      <c r="B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>
      <c r="B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>
      <c r="B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>
      <c r="B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>
      <c r="B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>
      <c r="B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>
      <c r="B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>
      <c r="B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>
      <c r="B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>
      <c r="B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>
      <c r="B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>
      <c r="B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>
      <c r="B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>
      <c r="B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>
      <c r="B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>
      <c r="B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>
      <c r="B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>
      <c r="B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>
      <c r="B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>
      <c r="B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>
      <c r="B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>
      <c r="B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>
      <c r="B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>
      <c r="B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>
      <c r="B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>
      <c r="B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>
      <c r="B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>
      <c r="B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>
      <c r="B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>
      <c r="B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>
      <c r="B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>
      <c r="B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>
      <c r="B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>
      <c r="B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>
      <c r="B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>
      <c r="B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>
      <c r="B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>
      <c r="B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>
      <c r="B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>
      <c r="B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>
      <c r="B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>
      <c r="B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>
      <c r="B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>
      <c r="B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>
      <c r="B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>
      <c r="B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>
      <c r="B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>
      <c r="B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>
      <c r="B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>
      <c r="B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>
      <c r="B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>
      <c r="B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>
      <c r="B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>
      <c r="B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>
      <c r="B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>
      <c r="B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>
      <c r="B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>
      <c r="B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>
      <c r="B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>
      <c r="B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>
      <c r="B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>
      <c r="B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>
      <c r="B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>
      <c r="B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>
      <c r="B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>
      <c r="B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>
      <c r="B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>
      <c r="B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>
      <c r="B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>
      <c r="B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>
      <c r="B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>
      <c r="B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>
      <c r="B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>
      <c r="B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>
      <c r="B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>
      <c r="B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>
      <c r="B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>
      <c r="B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>
      <c r="B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>
      <c r="B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>
      <c r="B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>
      <c r="B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>
      <c r="B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>
      <c r="B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>
      <c r="B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>
      <c r="B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>
      <c r="B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>
      <c r="B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>
      <c r="B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>
      <c r="B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>
      <c r="B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>
      <c r="B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>
      <c r="B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>
      <c r="B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>
      <c r="B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>
      <c r="B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>
      <c r="B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>
      <c r="B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>
      <c r="B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>
      <c r="B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>
      <c r="B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>
      <c r="B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>
      <c r="B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>
      <c r="B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>
      <c r="B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>
      <c r="B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>
      <c r="B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>
      <c r="B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>
      <c r="B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>
      <c r="B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>
      <c r="B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>
      <c r="B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>
      <c r="B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>
      <c r="B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>
      <c r="B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>
      <c r="B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>
      <c r="B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>
      <c r="B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>
      <c r="B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>
      <c r="B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>
      <c r="B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>
      <c r="B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>
      <c r="B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>
      <c r="B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>
      <c r="B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>
      <c r="B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>
      <c r="B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>
      <c r="B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>
      <c r="B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>
      <c r="B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>
      <c r="B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>
      <c r="B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>
      <c r="B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>
      <c r="B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>
      <c r="B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>
      <c r="B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>
      <c r="B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>
      <c r="B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>
      <c r="B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>
      <c r="B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>
      <c r="B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>
      <c r="B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>
      <c r="B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>
      <c r="B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>
      <c r="B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>
      <c r="B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>
      <c r="B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>
      <c r="B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>
      <c r="B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>
      <c r="B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>
      <c r="B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>
      <c r="B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>
      <c r="B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>
      <c r="B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>
      <c r="B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>
      <c r="B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>
      <c r="B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>
      <c r="B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>
      <c r="B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>
      <c r="B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>
      <c r="B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>
      <c r="B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>
      <c r="B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>
      <c r="B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>
      <c r="B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>
      <c r="B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>
      <c r="B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>
      <c r="B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>
      <c r="B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>
      <c r="B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>
      <c r="B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>
      <c r="B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>
      <c r="B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>
      <c r="B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>
      <c r="B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>
      <c r="B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>
      <c r="B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>
      <c r="B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>
      <c r="B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>
      <c r="B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>
      <c r="B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>
      <c r="B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>
      <c r="B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>
      <c r="B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>
      <c r="B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>
      <c r="B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>
      <c r="B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>
      <c r="B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>
      <c r="B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>
      <c r="B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>
      <c r="B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>
      <c r="B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>
      <c r="B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>
      <c r="B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>
      <c r="B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>
      <c r="B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>
      <c r="B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>
      <c r="B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>
      <c r="B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>
      <c r="B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>
      <c r="B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>
      <c r="B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>
      <c r="B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>
      <c r="B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>
      <c r="B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>
      <c r="B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>
      <c r="B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>
      <c r="B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>
      <c r="B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>
      <c r="B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>
      <c r="B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>
      <c r="B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>
      <c r="B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>
      <c r="B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>
      <c r="B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>
      <c r="B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>
      <c r="B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>
      <c r="B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>
      <c r="B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>
      <c r="B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>
      <c r="B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>
      <c r="B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>
      <c r="B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>
      <c r="B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>
      <c r="B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>
      <c r="B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>
      <c r="B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>
      <c r="B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>
      <c r="B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>
      <c r="B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>
      <c r="B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>
      <c r="B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>
      <c r="B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>
      <c r="B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>
      <c r="B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>
      <c r="B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>
      <c r="B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>
      <c r="B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>
      <c r="B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>
      <c r="B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>
      <c r="B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>
      <c r="B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>
      <c r="B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>
      <c r="B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>
      <c r="B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>
      <c r="B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>
      <c r="B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>
      <c r="B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>
      <c r="B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>
      <c r="B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>
      <c r="B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>
      <c r="B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>
      <c r="B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>
      <c r="B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>
      <c r="B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>
      <c r="B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>
      <c r="B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>
      <c r="B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>
      <c r="B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>
      <c r="B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>
      <c r="B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>
      <c r="B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>
      <c r="B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>
      <c r="B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>
      <c r="B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>
      <c r="B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>
      <c r="B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>
      <c r="B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>
      <c r="B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>
      <c r="B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>
      <c r="B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>
      <c r="B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>
      <c r="B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>
      <c r="B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>
      <c r="B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>
      <c r="B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>
      <c r="B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>
      <c r="B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>
      <c r="B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>
      <c r="B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>
      <c r="B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>
      <c r="B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>
      <c r="B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>
      <c r="B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>
      <c r="B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>
      <c r="B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>
      <c r="B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>
      <c r="B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>
      <c r="B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>
      <c r="B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>
      <c r="B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>
      <c r="B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>
      <c r="B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>
      <c r="B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>
      <c r="B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>
      <c r="B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>
      <c r="B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>
      <c r="B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>
      <c r="B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>
      <c r="B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>
      <c r="B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>
      <c r="B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>
      <c r="B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>
      <c r="B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>
      <c r="B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>
      <c r="B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>
      <c r="B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>
      <c r="B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>
      <c r="B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>
      <c r="B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>
      <c r="B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>
      <c r="B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>
      <c r="B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>
      <c r="B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>
      <c r="B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>
      <c r="B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>
      <c r="B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>
      <c r="B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>
      <c r="B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>
      <c r="B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>
      <c r="B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>
      <c r="B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>
      <c r="B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>
      <c r="B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>
      <c r="B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>
      <c r="B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>
      <c r="B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>
      <c r="B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>
      <c r="B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>
      <c r="B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>
      <c r="B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>
      <c r="B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>
      <c r="B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>
      <c r="B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>
      <c r="B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>
      <c r="B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>
      <c r="B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>
      <c r="B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>
      <c r="B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>
      <c r="B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>
      <c r="B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>
      <c r="B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>
      <c r="B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>
      <c r="B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>
      <c r="B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>
      <c r="B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>
      <c r="B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>
      <c r="B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>
      <c r="B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>
      <c r="B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>
      <c r="B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>
      <c r="B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>
      <c r="B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>
      <c r="B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>
      <c r="B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>
      <c r="B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>
      <c r="B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>
      <c r="B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>
      <c r="B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>
      <c r="B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>
      <c r="B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>
      <c r="B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>
      <c r="B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>
      <c r="B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>
      <c r="B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>
      <c r="B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>
      <c r="B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>
      <c r="B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>
      <c r="B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>
      <c r="B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>
      <c r="B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>
      <c r="B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>
      <c r="B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>
      <c r="B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>
      <c r="B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>
      <c r="B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>
      <c r="B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>
      <c r="B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>
      <c r="B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>
      <c r="B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>
      <c r="B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>
      <c r="B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>
      <c r="B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>
      <c r="B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>
      <c r="B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>
      <c r="B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>
      <c r="B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>
      <c r="B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>
      <c r="B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>
      <c r="B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>
      <c r="B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>
      <c r="B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>
      <c r="B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>
      <c r="B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>
      <c r="B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>
      <c r="B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>
      <c r="B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>
      <c r="B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>
      <c r="B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>
      <c r="B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>
      <c r="B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>
      <c r="B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>
      <c r="B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>
      <c r="B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>
      <c r="B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>
      <c r="B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>
      <c r="B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>
      <c r="B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>
      <c r="B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>
      <c r="B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>
      <c r="B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>
      <c r="B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>
      <c r="B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>
      <c r="B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>
      <c r="B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>
      <c r="B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>
      <c r="B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>
      <c r="B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>
      <c r="B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>
      <c r="B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>
      <c r="B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>
      <c r="B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>
      <c r="B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>
      <c r="B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>
      <c r="B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>
      <c r="B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>
      <c r="B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>
      <c r="B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>
      <c r="B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>
      <c r="B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>
      <c r="B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>
      <c r="B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>
      <c r="B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>
      <c r="B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>
      <c r="B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>
      <c r="B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>
      <c r="B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>
      <c r="B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>
      <c r="B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>
      <c r="B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>
      <c r="B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>
      <c r="B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>
      <c r="B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>
      <c r="B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>
      <c r="B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>
      <c r="B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>
      <c r="B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>
      <c r="B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>
      <c r="B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>
      <c r="B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>
      <c r="B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>
      <c r="B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>
      <c r="B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>
      <c r="B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>
      <c r="B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>
      <c r="B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>
      <c r="B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>
      <c r="B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>
      <c r="B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>
      <c r="B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>
      <c r="B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>
      <c r="B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>
      <c r="B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>
      <c r="B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>
      <c r="B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>
      <c r="B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>
      <c r="B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>
      <c r="B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>
      <c r="B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>
      <c r="B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>
      <c r="B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>
      <c r="B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>
      <c r="B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>
      <c r="B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>
      <c r="B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>
      <c r="B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>
      <c r="B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>
      <c r="B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>
      <c r="B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>
      <c r="B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>
      <c r="B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>
      <c r="B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>
      <c r="B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>
      <c r="B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>
      <c r="B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>
      <c r="B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>
      <c r="B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>
      <c r="B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>
      <c r="B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>
      <c r="B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>
      <c r="B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>
      <c r="B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>
      <c r="B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>
      <c r="B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>
      <c r="B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>
      <c r="B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>
      <c r="B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>
      <c r="B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>
      <c r="B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>
      <c r="B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>
      <c r="B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>
      <c r="B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>
      <c r="B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>
      <c r="B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>
      <c r="B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>
      <c r="B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>
      <c r="B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>
      <c r="B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>
      <c r="B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>
      <c r="B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>
      <c r="B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>
      <c r="B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>
      <c r="B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>
      <c r="B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>
      <c r="B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>
      <c r="B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>
      <c r="B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>
      <c r="B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>
      <c r="B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>
      <c r="B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>
      <c r="B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>
      <c r="B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>
      <c r="B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>
      <c r="B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>
      <c r="B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>
      <c r="B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>
      <c r="B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>
      <c r="B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>
      <c r="B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>
      <c r="B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>
      <c r="B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>
      <c r="B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>
      <c r="B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>
      <c r="B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>
      <c r="B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>
      <c r="B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>
      <c r="B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>
      <c r="B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>
      <c r="B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>
      <c r="B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>
      <c r="B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>
      <c r="B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>
      <c r="B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>
      <c r="B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>
      <c r="B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>
      <c r="B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>
      <c r="B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>
      <c r="B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>
      <c r="B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>
      <c r="B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>
      <c r="B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>
      <c r="B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>
      <c r="B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>
      <c r="B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>
      <c r="B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>
      <c r="B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>
      <c r="B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>
      <c r="B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>
      <c r="B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>
      <c r="B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>
      <c r="B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>
      <c r="B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>
      <c r="B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>
      <c r="B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>
      <c r="B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>
      <c r="B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>
      <c r="B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>
      <c r="B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>
      <c r="B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>
      <c r="B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>
      <c r="B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>
      <c r="B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>
      <c r="B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>
      <c r="B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>
      <c r="B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>
      <c r="B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>
      <c r="B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>
      <c r="B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>
      <c r="B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>
      <c r="B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>
      <c r="B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>
      <c r="B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>
      <c r="B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>
      <c r="B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>
      <c r="B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>
      <c r="B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>
      <c r="B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>
      <c r="B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>
      <c r="B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>
      <c r="B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>
      <c r="B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>
      <c r="B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>
      <c r="B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>
      <c r="B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>
      <c r="B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>
      <c r="B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>
      <c r="B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>
      <c r="B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>
      <c r="B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>
      <c r="B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>
      <c r="B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>
      <c r="B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>
      <c r="B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>
      <c r="B1007" s="1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>
      <c r="B1008" s="1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>
      <c r="B1009" s="1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>
      <c r="B1010" s="1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>
      <c r="B1011" s="1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>
      <c r="B1012" s="1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>
      <c r="B1013" s="1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>
      <c r="B1014" s="1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3.11"/>
    <col customWidth="1" min="2" max="2" width="29.67"/>
    <col customWidth="1" min="3" max="3" width="17.56"/>
    <col customWidth="1" min="4" max="4" width="17.78"/>
  </cols>
  <sheetData>
    <row r="1">
      <c r="B1" s="2"/>
      <c r="C1" s="2"/>
      <c r="D1" s="2"/>
    </row>
    <row r="2">
      <c r="B2" s="12" t="s">
        <v>2</v>
      </c>
      <c r="C2" s="14"/>
      <c r="D2" s="16"/>
      <c r="E2" s="20"/>
      <c r="F2" s="20"/>
    </row>
    <row r="3">
      <c r="A3" s="21"/>
      <c r="B3" s="23" t="s">
        <v>5</v>
      </c>
      <c r="C3" s="25" t="s">
        <v>6</v>
      </c>
      <c r="D3" s="25" t="s">
        <v>7</v>
      </c>
      <c r="E3" s="27"/>
      <c r="F3" s="27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>
      <c r="B4" s="30" t="s">
        <v>8</v>
      </c>
      <c r="C4" s="31">
        <v>63428.0</v>
      </c>
      <c r="D4" s="33" t="s">
        <v>9</v>
      </c>
      <c r="E4" s="20"/>
      <c r="F4" s="20"/>
    </row>
    <row r="5">
      <c r="B5" s="30" t="s">
        <v>10</v>
      </c>
      <c r="C5" s="35">
        <v>34012.0</v>
      </c>
      <c r="D5" s="33" t="s">
        <v>11</v>
      </c>
      <c r="E5" s="20"/>
      <c r="F5" s="20"/>
    </row>
    <row r="6">
      <c r="B6" s="30" t="s">
        <v>12</v>
      </c>
      <c r="C6" s="37">
        <v>25000.0</v>
      </c>
      <c r="D6" s="33" t="s">
        <v>13</v>
      </c>
      <c r="E6" s="20"/>
      <c r="F6" s="20"/>
    </row>
    <row r="7">
      <c r="B7" s="30" t="s">
        <v>14</v>
      </c>
      <c r="C7" s="37">
        <v>22679.0</v>
      </c>
      <c r="D7" s="33" t="s">
        <v>11</v>
      </c>
      <c r="E7" s="20"/>
      <c r="F7" s="20"/>
    </row>
    <row r="8">
      <c r="B8" s="30" t="s">
        <v>15</v>
      </c>
      <c r="C8" s="31">
        <v>12958.0</v>
      </c>
      <c r="D8" s="33" t="s">
        <v>9</v>
      </c>
      <c r="E8" s="20"/>
      <c r="F8" s="20"/>
    </row>
    <row r="9">
      <c r="B9" s="30" t="s">
        <v>17</v>
      </c>
      <c r="C9" s="37">
        <v>12000.0</v>
      </c>
      <c r="D9" s="33" t="s">
        <v>18</v>
      </c>
      <c r="E9" s="20"/>
      <c r="F9" s="20"/>
    </row>
    <row r="10">
      <c r="B10" s="30" t="s">
        <v>19</v>
      </c>
      <c r="C10" s="31">
        <v>11991.0</v>
      </c>
      <c r="D10" s="33" t="s">
        <v>9</v>
      </c>
      <c r="E10" s="20"/>
      <c r="F10" s="20"/>
    </row>
    <row r="11">
      <c r="B11" s="30" t="s">
        <v>20</v>
      </c>
      <c r="C11" s="40">
        <v>11507.0</v>
      </c>
      <c r="D11" s="33" t="s">
        <v>9</v>
      </c>
      <c r="E11" s="20"/>
      <c r="F11" s="20"/>
    </row>
    <row r="12">
      <c r="B12" s="30" t="s">
        <v>22</v>
      </c>
      <c r="C12" s="42">
        <v>11370.0</v>
      </c>
      <c r="D12" s="33" t="s">
        <v>9</v>
      </c>
      <c r="E12" s="20"/>
      <c r="F12" s="20"/>
    </row>
    <row r="13">
      <c r="B13" s="30" t="s">
        <v>23</v>
      </c>
      <c r="C13" s="44">
        <v>2356.0</v>
      </c>
      <c r="D13" s="33" t="s">
        <v>9</v>
      </c>
      <c r="E13" s="20"/>
      <c r="F13" s="20"/>
    </row>
    <row r="14">
      <c r="B14" s="46"/>
      <c r="C14" s="46"/>
      <c r="D14" s="46"/>
      <c r="E14" s="20"/>
      <c r="F14" s="20"/>
    </row>
    <row r="15">
      <c r="B15" s="47"/>
      <c r="C15" s="46"/>
      <c r="D15" s="46"/>
      <c r="E15" s="20"/>
      <c r="F15" s="20"/>
    </row>
    <row r="16">
      <c r="B16" s="48" t="s">
        <v>24</v>
      </c>
      <c r="C16" s="46"/>
      <c r="D16" s="46"/>
      <c r="E16" s="20"/>
      <c r="F16" s="20"/>
    </row>
    <row r="17">
      <c r="B17" s="49" t="s">
        <v>25</v>
      </c>
    </row>
    <row r="18">
      <c r="B18" s="49" t="s">
        <v>26</v>
      </c>
    </row>
    <row r="19">
      <c r="B19" s="49" t="s">
        <v>27</v>
      </c>
    </row>
    <row r="20">
      <c r="B20" s="49" t="s">
        <v>28</v>
      </c>
    </row>
    <row r="21">
      <c r="B21" s="46"/>
      <c r="C21" s="46"/>
      <c r="D21" s="46"/>
      <c r="E21" s="20"/>
      <c r="F21" s="20"/>
    </row>
    <row r="22">
      <c r="B22" s="50" t="s">
        <v>29</v>
      </c>
      <c r="C22" s="46"/>
      <c r="D22" s="46"/>
      <c r="E22" s="20"/>
      <c r="F22" s="20"/>
    </row>
    <row r="23">
      <c r="B23" s="49" t="s">
        <v>30</v>
      </c>
    </row>
    <row r="24">
      <c r="B24" s="49" t="s">
        <v>31</v>
      </c>
    </row>
    <row r="25">
      <c r="B25" s="49" t="s">
        <v>32</v>
      </c>
    </row>
    <row r="26">
      <c r="B26" s="46"/>
      <c r="C26" s="46"/>
      <c r="D26" s="46"/>
      <c r="E26" s="20"/>
      <c r="F26" s="20"/>
    </row>
    <row r="27">
      <c r="B27" s="51" t="s">
        <v>33</v>
      </c>
    </row>
    <row r="28">
      <c r="B28" s="51" t="s">
        <v>34</v>
      </c>
    </row>
    <row r="29">
      <c r="B29" s="46"/>
      <c r="C29" s="46"/>
      <c r="D29" s="46"/>
      <c r="E29" s="20"/>
      <c r="F29" s="20"/>
    </row>
    <row r="30">
      <c r="B30" s="20"/>
      <c r="C30" s="20"/>
      <c r="D30" s="20"/>
      <c r="E30" s="20"/>
      <c r="F30" s="20"/>
    </row>
    <row r="31">
      <c r="B31" s="52" t="s">
        <v>35</v>
      </c>
      <c r="C31" s="14"/>
      <c r="D31" s="14"/>
      <c r="E31" s="16"/>
      <c r="F31" s="20"/>
    </row>
    <row r="32">
      <c r="A32" s="21"/>
      <c r="B32" s="53" t="s">
        <v>5</v>
      </c>
      <c r="C32" s="54" t="s">
        <v>36</v>
      </c>
      <c r="D32" s="54" t="s">
        <v>37</v>
      </c>
      <c r="E32" s="54" t="s">
        <v>38</v>
      </c>
      <c r="F32" s="27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B33" s="55" t="s">
        <v>12</v>
      </c>
      <c r="C33" s="56">
        <v>2.5</v>
      </c>
      <c r="D33" s="57">
        <v>2.8</v>
      </c>
      <c r="E33" s="58" t="s">
        <v>13</v>
      </c>
      <c r="F33" s="20"/>
    </row>
    <row r="34">
      <c r="B34" s="55" t="s">
        <v>10</v>
      </c>
      <c r="C34" s="56">
        <v>3.3</v>
      </c>
      <c r="D34" s="59">
        <v>3.0</v>
      </c>
      <c r="E34" s="58" t="s">
        <v>11</v>
      </c>
      <c r="F34" s="20"/>
    </row>
    <row r="35">
      <c r="B35" s="55" t="s">
        <v>8</v>
      </c>
      <c r="C35" s="60">
        <v>5.3</v>
      </c>
      <c r="D35" s="59">
        <v>5.9</v>
      </c>
      <c r="E35" s="58" t="s">
        <v>9</v>
      </c>
      <c r="F35" s="20"/>
    </row>
    <row r="36">
      <c r="B36" s="55" t="s">
        <v>17</v>
      </c>
      <c r="C36" s="56">
        <v>6.3</v>
      </c>
      <c r="D36" s="59">
        <v>7.0</v>
      </c>
      <c r="E36" s="58" t="s">
        <v>18</v>
      </c>
    </row>
    <row r="37">
      <c r="B37" s="55" t="s">
        <v>15</v>
      </c>
      <c r="C37" s="56">
        <v>6.6</v>
      </c>
      <c r="D37" s="59">
        <v>7.4</v>
      </c>
      <c r="E37" s="58" t="s">
        <v>9</v>
      </c>
    </row>
    <row r="38">
      <c r="B38" s="55" t="s">
        <v>14</v>
      </c>
      <c r="C38" s="56">
        <v>7.7</v>
      </c>
      <c r="D38" s="59">
        <v>7.8</v>
      </c>
      <c r="E38" s="58" t="s">
        <v>11</v>
      </c>
    </row>
    <row r="39">
      <c r="B39" s="55" t="s">
        <v>19</v>
      </c>
      <c r="C39" s="59">
        <v>17.4</v>
      </c>
      <c r="D39" s="56">
        <v>19.0</v>
      </c>
      <c r="E39" s="58" t="s">
        <v>9</v>
      </c>
    </row>
    <row r="40">
      <c r="B40" s="55" t="s">
        <v>20</v>
      </c>
      <c r="C40" s="59">
        <v>22.0</v>
      </c>
      <c r="D40" s="56">
        <v>23.9</v>
      </c>
      <c r="E40" s="58" t="s">
        <v>9</v>
      </c>
    </row>
    <row r="41">
      <c r="B41" s="55" t="s">
        <v>22</v>
      </c>
      <c r="C41" s="59">
        <v>24.0</v>
      </c>
      <c r="D41" s="56">
        <v>25.9</v>
      </c>
      <c r="E41" s="58" t="s">
        <v>9</v>
      </c>
    </row>
    <row r="42">
      <c r="B42" s="55" t="s">
        <v>23</v>
      </c>
      <c r="C42" s="61">
        <v>43.9</v>
      </c>
      <c r="D42" s="58">
        <v>48.2</v>
      </c>
      <c r="E42" s="58" t="s">
        <v>9</v>
      </c>
    </row>
    <row r="43">
      <c r="B43" s="20"/>
      <c r="C43" s="20"/>
      <c r="D43" s="20"/>
      <c r="E43" s="20"/>
    </row>
    <row r="44">
      <c r="B44" s="63"/>
      <c r="C44" s="63"/>
      <c r="D44" s="63"/>
      <c r="E44" s="63"/>
    </row>
    <row r="45">
      <c r="B45" s="64" t="s">
        <v>24</v>
      </c>
    </row>
    <row r="46">
      <c r="B46" s="65" t="s">
        <v>25</v>
      </c>
    </row>
    <row r="47">
      <c r="B47" s="65" t="s">
        <v>26</v>
      </c>
    </row>
    <row r="48">
      <c r="B48" s="65" t="s">
        <v>27</v>
      </c>
    </row>
    <row r="49">
      <c r="B49" s="65" t="s">
        <v>28</v>
      </c>
    </row>
    <row r="50">
      <c r="B50" s="20"/>
      <c r="C50" s="20"/>
      <c r="D50" s="63"/>
      <c r="E50" s="20"/>
    </row>
    <row r="51">
      <c r="B51" s="66" t="s">
        <v>29</v>
      </c>
    </row>
    <row r="52">
      <c r="B52" s="65" t="s">
        <v>41</v>
      </c>
    </row>
    <row r="53">
      <c r="B53" s="65" t="s">
        <v>42</v>
      </c>
    </row>
    <row r="54">
      <c r="B54" s="65" t="s">
        <v>43</v>
      </c>
    </row>
    <row r="55">
      <c r="B55" s="65" t="s">
        <v>31</v>
      </c>
    </row>
    <row r="56">
      <c r="B56" s="65" t="s">
        <v>32</v>
      </c>
    </row>
    <row r="57">
      <c r="B57" s="63"/>
      <c r="C57" s="63"/>
      <c r="D57" s="63"/>
      <c r="E57" s="63"/>
    </row>
    <row r="58">
      <c r="B58" s="65" t="s">
        <v>33</v>
      </c>
    </row>
    <row r="59">
      <c r="B59" s="65" t="s">
        <v>44</v>
      </c>
    </row>
    <row r="60">
      <c r="B60" s="20"/>
      <c r="C60" s="20"/>
      <c r="D60" s="20"/>
      <c r="E60" s="20"/>
    </row>
    <row r="61">
      <c r="B61" s="20"/>
      <c r="C61" s="20"/>
      <c r="D61" s="20"/>
      <c r="E61" s="20"/>
    </row>
    <row r="62">
      <c r="B62" s="20"/>
      <c r="C62" s="20"/>
      <c r="D62" s="20"/>
      <c r="E62" s="20"/>
    </row>
    <row r="63">
      <c r="B63" s="20"/>
      <c r="C63" s="20"/>
      <c r="D63" s="20"/>
      <c r="E63" s="20"/>
    </row>
    <row r="64">
      <c r="B64" s="20"/>
      <c r="C64" s="20"/>
      <c r="D64" s="20"/>
      <c r="E64" s="20"/>
    </row>
    <row r="65">
      <c r="B65" s="20"/>
      <c r="C65" s="20"/>
      <c r="D65" s="20"/>
      <c r="E65" s="20"/>
    </row>
    <row r="66">
      <c r="B66" s="20"/>
      <c r="C66" s="20"/>
      <c r="D66" s="20"/>
      <c r="E66" s="20"/>
    </row>
    <row r="67">
      <c r="B67" s="2"/>
      <c r="C67" s="2"/>
      <c r="D67" s="2"/>
    </row>
    <row r="68">
      <c r="B68" s="2"/>
      <c r="C68" s="2"/>
      <c r="D68" s="2"/>
    </row>
    <row r="69">
      <c r="B69" s="2"/>
      <c r="C69" s="2"/>
      <c r="D69" s="2"/>
    </row>
    <row r="70">
      <c r="B70" s="2"/>
      <c r="C70" s="2"/>
      <c r="D70" s="2"/>
    </row>
    <row r="71">
      <c r="B71" s="2"/>
      <c r="C71" s="2"/>
      <c r="D71" s="2"/>
    </row>
    <row r="72">
      <c r="B72" s="2"/>
      <c r="C72" s="2"/>
      <c r="D72" s="2"/>
    </row>
    <row r="73">
      <c r="B73" s="2"/>
      <c r="C73" s="2"/>
      <c r="D73" s="2"/>
    </row>
    <row r="74">
      <c r="B74" s="2"/>
      <c r="C74" s="2"/>
      <c r="D74" s="2"/>
    </row>
    <row r="75">
      <c r="B75" s="2"/>
      <c r="C75" s="2"/>
      <c r="D75" s="2"/>
    </row>
    <row r="76">
      <c r="B76" s="2"/>
      <c r="C76" s="2"/>
      <c r="D76" s="2"/>
    </row>
    <row r="77">
      <c r="B77" s="2"/>
      <c r="C77" s="2"/>
      <c r="D77" s="2"/>
    </row>
    <row r="78">
      <c r="B78" s="2"/>
      <c r="C78" s="2"/>
      <c r="D78" s="2"/>
    </row>
    <row r="79">
      <c r="B79" s="2"/>
      <c r="C79" s="2"/>
      <c r="D79" s="2"/>
    </row>
    <row r="80">
      <c r="B80" s="2"/>
      <c r="C80" s="2"/>
      <c r="D80" s="2"/>
    </row>
    <row r="81">
      <c r="B81" s="2"/>
      <c r="C81" s="2"/>
      <c r="D81" s="2"/>
    </row>
    <row r="82">
      <c r="B82" s="2"/>
      <c r="C82" s="2"/>
      <c r="D82" s="2"/>
    </row>
    <row r="83">
      <c r="B83" s="2"/>
      <c r="C83" s="2"/>
      <c r="D83" s="2"/>
    </row>
    <row r="84">
      <c r="B84" s="2"/>
      <c r="C84" s="2"/>
      <c r="D84" s="2"/>
    </row>
    <row r="85">
      <c r="B85" s="2"/>
      <c r="C85" s="2"/>
      <c r="D85" s="2"/>
    </row>
    <row r="86">
      <c r="B86" s="2"/>
      <c r="C86" s="2"/>
      <c r="D86" s="2"/>
    </row>
    <row r="87">
      <c r="B87" s="2"/>
      <c r="C87" s="2"/>
      <c r="D87" s="2"/>
    </row>
    <row r="88">
      <c r="B88" s="2"/>
      <c r="C88" s="2"/>
      <c r="D88" s="2"/>
    </row>
    <row r="89">
      <c r="B89" s="2"/>
      <c r="C89" s="2"/>
      <c r="D89" s="2"/>
    </row>
    <row r="90">
      <c r="B90" s="2"/>
      <c r="C90" s="2"/>
      <c r="D90" s="2"/>
    </row>
    <row r="91">
      <c r="B91" s="2"/>
      <c r="C91" s="2"/>
      <c r="D91" s="2"/>
    </row>
    <row r="92">
      <c r="B92" s="2"/>
      <c r="C92" s="2"/>
      <c r="D92" s="2"/>
    </row>
    <row r="93">
      <c r="B93" s="2"/>
      <c r="C93" s="2"/>
      <c r="D93" s="2"/>
    </row>
    <row r="94">
      <c r="B94" s="2"/>
      <c r="C94" s="2"/>
      <c r="D94" s="2"/>
    </row>
    <row r="95">
      <c r="B95" s="2"/>
      <c r="C95" s="2"/>
      <c r="D95" s="2"/>
    </row>
    <row r="96">
      <c r="B96" s="2"/>
      <c r="C96" s="2"/>
      <c r="D96" s="2"/>
    </row>
    <row r="97">
      <c r="B97" s="2"/>
      <c r="C97" s="2"/>
      <c r="D97" s="2"/>
    </row>
    <row r="98">
      <c r="B98" s="2"/>
      <c r="C98" s="2"/>
      <c r="D98" s="2"/>
    </row>
    <row r="99">
      <c r="B99" s="2"/>
      <c r="C99" s="2"/>
      <c r="D99" s="2"/>
    </row>
    <row r="100">
      <c r="B100" s="2"/>
      <c r="C100" s="2"/>
      <c r="D100" s="2"/>
    </row>
    <row r="101">
      <c r="B101" s="2"/>
      <c r="C101" s="2"/>
      <c r="D101" s="2"/>
    </row>
    <row r="102">
      <c r="B102" s="2"/>
      <c r="C102" s="2"/>
      <c r="D102" s="2"/>
    </row>
    <row r="103">
      <c r="B103" s="2"/>
      <c r="C103" s="2"/>
      <c r="D103" s="2"/>
    </row>
    <row r="104">
      <c r="B104" s="2"/>
      <c r="C104" s="2"/>
      <c r="D104" s="2"/>
    </row>
    <row r="105">
      <c r="B105" s="2"/>
      <c r="C105" s="2"/>
      <c r="D105" s="2"/>
    </row>
    <row r="106">
      <c r="B106" s="2"/>
      <c r="C106" s="2"/>
      <c r="D106" s="2"/>
    </row>
    <row r="107">
      <c r="B107" s="2"/>
      <c r="C107" s="2"/>
      <c r="D107" s="2"/>
    </row>
    <row r="108">
      <c r="B108" s="2"/>
      <c r="C108" s="2"/>
      <c r="D108" s="2"/>
    </row>
    <row r="109">
      <c r="B109" s="2"/>
      <c r="C109" s="2"/>
      <c r="D109" s="2"/>
    </row>
    <row r="110">
      <c r="B110" s="2"/>
      <c r="C110" s="2"/>
      <c r="D110" s="2"/>
    </row>
    <row r="111">
      <c r="B111" s="2"/>
      <c r="C111" s="2"/>
      <c r="D111" s="2"/>
    </row>
    <row r="112">
      <c r="B112" s="2"/>
      <c r="C112" s="2"/>
      <c r="D112" s="2"/>
    </row>
    <row r="113">
      <c r="B113" s="2"/>
      <c r="C113" s="2"/>
      <c r="D113" s="2"/>
    </row>
    <row r="114">
      <c r="B114" s="2"/>
      <c r="C114" s="2"/>
      <c r="D114" s="2"/>
    </row>
    <row r="115">
      <c r="B115" s="2"/>
      <c r="C115" s="2"/>
      <c r="D115" s="2"/>
    </row>
    <row r="116">
      <c r="B116" s="2"/>
      <c r="C116" s="2"/>
      <c r="D116" s="2"/>
    </row>
    <row r="117">
      <c r="B117" s="2"/>
      <c r="C117" s="2"/>
      <c r="D117" s="2"/>
    </row>
    <row r="118">
      <c r="B118" s="2"/>
      <c r="C118" s="2"/>
      <c r="D118" s="2"/>
    </row>
    <row r="119">
      <c r="B119" s="2"/>
      <c r="C119" s="2"/>
      <c r="D119" s="2"/>
    </row>
    <row r="120">
      <c r="B120" s="2"/>
      <c r="C120" s="2"/>
      <c r="D120" s="2"/>
    </row>
    <row r="121">
      <c r="B121" s="2"/>
      <c r="C121" s="2"/>
      <c r="D121" s="2"/>
    </row>
    <row r="122">
      <c r="B122" s="2"/>
      <c r="C122" s="2"/>
      <c r="D122" s="2"/>
    </row>
    <row r="123">
      <c r="B123" s="2"/>
      <c r="C123" s="2"/>
      <c r="D123" s="2"/>
    </row>
    <row r="124">
      <c r="B124" s="2"/>
      <c r="C124" s="2"/>
      <c r="D124" s="2"/>
    </row>
    <row r="125">
      <c r="B125" s="2"/>
      <c r="C125" s="2"/>
      <c r="D125" s="2"/>
    </row>
    <row r="126">
      <c r="B126" s="2"/>
      <c r="C126" s="2"/>
      <c r="D126" s="2"/>
    </row>
    <row r="127">
      <c r="B127" s="2"/>
      <c r="C127" s="2"/>
      <c r="D127" s="2"/>
    </row>
    <row r="128">
      <c r="B128" s="2"/>
      <c r="C128" s="2"/>
      <c r="D128" s="2"/>
    </row>
    <row r="129">
      <c r="B129" s="2"/>
      <c r="C129" s="2"/>
      <c r="D129" s="2"/>
    </row>
    <row r="130">
      <c r="B130" s="2"/>
      <c r="C130" s="2"/>
      <c r="D130" s="2"/>
    </row>
    <row r="131">
      <c r="B131" s="2"/>
      <c r="C131" s="2"/>
      <c r="D131" s="2"/>
    </row>
    <row r="132">
      <c r="B132" s="2"/>
      <c r="C132" s="2"/>
      <c r="D132" s="2"/>
    </row>
    <row r="133">
      <c r="B133" s="2"/>
      <c r="C133" s="2"/>
      <c r="D133" s="2"/>
    </row>
    <row r="134">
      <c r="B134" s="2"/>
      <c r="C134" s="2"/>
      <c r="D134" s="2"/>
    </row>
    <row r="135">
      <c r="B135" s="2"/>
      <c r="C135" s="2"/>
      <c r="D135" s="2"/>
    </row>
    <row r="136">
      <c r="B136" s="2"/>
      <c r="C136" s="2"/>
      <c r="D136" s="2"/>
    </row>
    <row r="137">
      <c r="B137" s="2"/>
      <c r="C137" s="2"/>
      <c r="D137" s="2"/>
    </row>
    <row r="138">
      <c r="B138" s="2"/>
      <c r="C138" s="2"/>
      <c r="D138" s="2"/>
    </row>
    <row r="139">
      <c r="B139" s="2"/>
      <c r="C139" s="2"/>
      <c r="D139" s="2"/>
    </row>
    <row r="140">
      <c r="B140" s="2"/>
      <c r="C140" s="2"/>
      <c r="D140" s="2"/>
    </row>
    <row r="141">
      <c r="B141" s="2"/>
      <c r="C141" s="2"/>
      <c r="D141" s="2"/>
    </row>
    <row r="142">
      <c r="B142" s="2"/>
      <c r="C142" s="2"/>
      <c r="D142" s="2"/>
    </row>
    <row r="143">
      <c r="B143" s="2"/>
      <c r="C143" s="2"/>
      <c r="D143" s="2"/>
    </row>
    <row r="144">
      <c r="B144" s="2"/>
      <c r="C144" s="2"/>
      <c r="D144" s="2"/>
    </row>
    <row r="145">
      <c r="B145" s="2"/>
      <c r="C145" s="2"/>
      <c r="D145" s="2"/>
    </row>
    <row r="146">
      <c r="B146" s="2"/>
      <c r="C146" s="2"/>
      <c r="D146" s="2"/>
    </row>
    <row r="147">
      <c r="B147" s="2"/>
      <c r="C147" s="2"/>
      <c r="D147" s="2"/>
    </row>
    <row r="148">
      <c r="B148" s="2"/>
      <c r="C148" s="2"/>
      <c r="D148" s="2"/>
    </row>
    <row r="149">
      <c r="B149" s="2"/>
      <c r="C149" s="2"/>
      <c r="D149" s="2"/>
    </row>
    <row r="150">
      <c r="B150" s="2"/>
      <c r="C150" s="2"/>
      <c r="D150" s="2"/>
    </row>
    <row r="151">
      <c r="B151" s="2"/>
      <c r="C151" s="2"/>
      <c r="D151" s="2"/>
    </row>
    <row r="152">
      <c r="B152" s="2"/>
      <c r="C152" s="2"/>
      <c r="D152" s="2"/>
    </row>
    <row r="153">
      <c r="B153" s="2"/>
      <c r="C153" s="2"/>
      <c r="D153" s="2"/>
    </row>
    <row r="154">
      <c r="B154" s="2"/>
      <c r="C154" s="2"/>
      <c r="D154" s="2"/>
    </row>
    <row r="155">
      <c r="B155" s="2"/>
      <c r="C155" s="2"/>
      <c r="D155" s="2"/>
    </row>
    <row r="156">
      <c r="B156" s="2"/>
      <c r="C156" s="2"/>
      <c r="D156" s="2"/>
    </row>
    <row r="157">
      <c r="B157" s="2"/>
      <c r="C157" s="2"/>
      <c r="D157" s="2"/>
    </row>
    <row r="158">
      <c r="B158" s="2"/>
      <c r="C158" s="2"/>
      <c r="D158" s="2"/>
    </row>
    <row r="159">
      <c r="B159" s="2"/>
      <c r="C159" s="2"/>
      <c r="D159" s="2"/>
    </row>
    <row r="160">
      <c r="B160" s="2"/>
      <c r="C160" s="2"/>
      <c r="D160" s="2"/>
    </row>
    <row r="161">
      <c r="B161" s="2"/>
      <c r="C161" s="2"/>
      <c r="D161" s="2"/>
    </row>
    <row r="162">
      <c r="B162" s="2"/>
      <c r="C162" s="2"/>
      <c r="D162" s="2"/>
    </row>
    <row r="163">
      <c r="B163" s="2"/>
      <c r="C163" s="2"/>
      <c r="D163" s="2"/>
    </row>
    <row r="164">
      <c r="B164" s="2"/>
      <c r="C164" s="2"/>
      <c r="D164" s="2"/>
    </row>
    <row r="165">
      <c r="B165" s="2"/>
      <c r="C165" s="2"/>
      <c r="D165" s="2"/>
    </row>
    <row r="166">
      <c r="B166" s="2"/>
      <c r="C166" s="2"/>
      <c r="D166" s="2"/>
    </row>
    <row r="167">
      <c r="B167" s="2"/>
      <c r="C167" s="2"/>
      <c r="D167" s="2"/>
    </row>
    <row r="168">
      <c r="B168" s="2"/>
      <c r="C168" s="2"/>
      <c r="D168" s="2"/>
    </row>
    <row r="169">
      <c r="B169" s="2"/>
      <c r="C169" s="2"/>
      <c r="D169" s="2"/>
    </row>
    <row r="170">
      <c r="B170" s="2"/>
      <c r="C170" s="2"/>
      <c r="D170" s="2"/>
    </row>
    <row r="171">
      <c r="B171" s="2"/>
      <c r="C171" s="2"/>
      <c r="D171" s="2"/>
    </row>
    <row r="172">
      <c r="B172" s="2"/>
      <c r="C172" s="2"/>
      <c r="D172" s="2"/>
    </row>
    <row r="173">
      <c r="B173" s="2"/>
      <c r="C173" s="2"/>
      <c r="D173" s="2"/>
    </row>
    <row r="174">
      <c r="B174" s="2"/>
      <c r="C174" s="2"/>
      <c r="D174" s="2"/>
    </row>
    <row r="175">
      <c r="B175" s="2"/>
      <c r="C175" s="2"/>
      <c r="D175" s="2"/>
    </row>
    <row r="176">
      <c r="B176" s="2"/>
      <c r="C176" s="2"/>
      <c r="D176" s="2"/>
    </row>
    <row r="177">
      <c r="B177" s="2"/>
      <c r="C177" s="2"/>
      <c r="D177" s="2"/>
    </row>
    <row r="178">
      <c r="B178" s="2"/>
      <c r="C178" s="2"/>
      <c r="D178" s="2"/>
    </row>
    <row r="179">
      <c r="B179" s="2"/>
      <c r="C179" s="2"/>
      <c r="D179" s="2"/>
    </row>
    <row r="180">
      <c r="B180" s="2"/>
      <c r="C180" s="2"/>
      <c r="D180" s="2"/>
    </row>
    <row r="181">
      <c r="B181" s="2"/>
      <c r="C181" s="2"/>
      <c r="D181" s="2"/>
    </row>
    <row r="182">
      <c r="B182" s="2"/>
      <c r="C182" s="2"/>
      <c r="D182" s="2"/>
    </row>
    <row r="183">
      <c r="B183" s="2"/>
      <c r="C183" s="2"/>
      <c r="D183" s="2"/>
    </row>
    <row r="184">
      <c r="B184" s="2"/>
      <c r="C184" s="2"/>
      <c r="D184" s="2"/>
    </row>
    <row r="185">
      <c r="B185" s="2"/>
      <c r="C185" s="2"/>
      <c r="D185" s="2"/>
    </row>
    <row r="186">
      <c r="B186" s="2"/>
      <c r="C186" s="2"/>
      <c r="D186" s="2"/>
    </row>
    <row r="187">
      <c r="B187" s="2"/>
      <c r="C187" s="2"/>
      <c r="D187" s="2"/>
    </row>
    <row r="188">
      <c r="B188" s="2"/>
      <c r="C188" s="2"/>
      <c r="D188" s="2"/>
    </row>
    <row r="189">
      <c r="B189" s="2"/>
      <c r="C189" s="2"/>
      <c r="D189" s="2"/>
    </row>
    <row r="190">
      <c r="B190" s="2"/>
      <c r="C190" s="2"/>
      <c r="D190" s="2"/>
    </row>
    <row r="191">
      <c r="B191" s="2"/>
      <c r="C191" s="2"/>
      <c r="D191" s="2"/>
    </row>
    <row r="192">
      <c r="B192" s="2"/>
      <c r="C192" s="2"/>
      <c r="D192" s="2"/>
    </row>
    <row r="193">
      <c r="B193" s="2"/>
      <c r="C193" s="2"/>
      <c r="D193" s="2"/>
    </row>
    <row r="194">
      <c r="B194" s="2"/>
      <c r="C194" s="2"/>
      <c r="D194" s="2"/>
    </row>
    <row r="195">
      <c r="B195" s="2"/>
      <c r="C195" s="2"/>
      <c r="D195" s="2"/>
    </row>
    <row r="196">
      <c r="B196" s="2"/>
      <c r="C196" s="2"/>
      <c r="D196" s="2"/>
    </row>
    <row r="197">
      <c r="B197" s="2"/>
      <c r="C197" s="2"/>
      <c r="D197" s="2"/>
    </row>
    <row r="198">
      <c r="B198" s="2"/>
      <c r="C198" s="2"/>
      <c r="D198" s="2"/>
    </row>
    <row r="199">
      <c r="B199" s="2"/>
      <c r="C199" s="2"/>
      <c r="D199" s="2"/>
    </row>
    <row r="200">
      <c r="B200" s="2"/>
      <c r="C200" s="2"/>
      <c r="D200" s="2"/>
    </row>
    <row r="201">
      <c r="B201" s="2"/>
      <c r="C201" s="2"/>
      <c r="D201" s="2"/>
    </row>
    <row r="202">
      <c r="B202" s="2"/>
      <c r="C202" s="2"/>
      <c r="D202" s="2"/>
    </row>
    <row r="203">
      <c r="B203" s="2"/>
      <c r="C203" s="2"/>
      <c r="D203" s="2"/>
    </row>
    <row r="204">
      <c r="B204" s="2"/>
      <c r="C204" s="2"/>
      <c r="D204" s="2"/>
    </row>
    <row r="205">
      <c r="B205" s="2"/>
      <c r="C205" s="2"/>
      <c r="D205" s="2"/>
    </row>
    <row r="206">
      <c r="B206" s="2"/>
      <c r="C206" s="2"/>
      <c r="D206" s="2"/>
    </row>
    <row r="207">
      <c r="B207" s="2"/>
      <c r="C207" s="2"/>
      <c r="D207" s="2"/>
    </row>
    <row r="208">
      <c r="B208" s="2"/>
      <c r="C208" s="2"/>
      <c r="D208" s="2"/>
    </row>
    <row r="209">
      <c r="B209" s="2"/>
      <c r="C209" s="2"/>
      <c r="D209" s="2"/>
    </row>
    <row r="210">
      <c r="B210" s="2"/>
      <c r="C210" s="2"/>
      <c r="D210" s="2"/>
    </row>
    <row r="211">
      <c r="B211" s="2"/>
      <c r="C211" s="2"/>
      <c r="D211" s="2"/>
    </row>
    <row r="212">
      <c r="B212" s="2"/>
      <c r="C212" s="2"/>
      <c r="D212" s="2"/>
    </row>
    <row r="213">
      <c r="B213" s="2"/>
      <c r="C213" s="2"/>
      <c r="D213" s="2"/>
    </row>
    <row r="214">
      <c r="B214" s="2"/>
      <c r="C214" s="2"/>
      <c r="D214" s="2"/>
    </row>
    <row r="215">
      <c r="B215" s="2"/>
      <c r="C215" s="2"/>
      <c r="D215" s="2"/>
    </row>
    <row r="216">
      <c r="B216" s="2"/>
      <c r="C216" s="2"/>
      <c r="D216" s="2"/>
    </row>
    <row r="217">
      <c r="B217" s="2"/>
      <c r="C217" s="2"/>
      <c r="D217" s="2"/>
    </row>
    <row r="218">
      <c r="B218" s="2"/>
      <c r="C218" s="2"/>
      <c r="D218" s="2"/>
    </row>
    <row r="219">
      <c r="B219" s="2"/>
      <c r="C219" s="2"/>
      <c r="D219" s="2"/>
    </row>
    <row r="220">
      <c r="B220" s="2"/>
      <c r="C220" s="2"/>
      <c r="D220" s="2"/>
    </row>
    <row r="221">
      <c r="B221" s="2"/>
      <c r="C221" s="2"/>
      <c r="D221" s="2"/>
    </row>
    <row r="222">
      <c r="B222" s="2"/>
      <c r="C222" s="2"/>
      <c r="D222" s="2"/>
    </row>
    <row r="223">
      <c r="B223" s="2"/>
      <c r="C223" s="2"/>
      <c r="D223" s="2"/>
    </row>
    <row r="224">
      <c r="B224" s="2"/>
      <c r="C224" s="2"/>
      <c r="D224" s="2"/>
    </row>
    <row r="225">
      <c r="B225" s="2"/>
      <c r="C225" s="2"/>
      <c r="D225" s="2"/>
    </row>
    <row r="226">
      <c r="B226" s="2"/>
      <c r="C226" s="2"/>
      <c r="D226" s="2"/>
    </row>
    <row r="227">
      <c r="B227" s="2"/>
      <c r="C227" s="2"/>
      <c r="D227" s="2"/>
    </row>
    <row r="228">
      <c r="B228" s="2"/>
      <c r="C228" s="2"/>
      <c r="D228" s="2"/>
    </row>
    <row r="229">
      <c r="B229" s="2"/>
      <c r="C229" s="2"/>
      <c r="D229" s="2"/>
    </row>
    <row r="230">
      <c r="B230" s="2"/>
      <c r="C230" s="2"/>
      <c r="D230" s="2"/>
    </row>
    <row r="231">
      <c r="B231" s="2"/>
      <c r="C231" s="2"/>
      <c r="D231" s="2"/>
    </row>
    <row r="232">
      <c r="B232" s="2"/>
      <c r="C232" s="2"/>
      <c r="D232" s="2"/>
    </row>
    <row r="233">
      <c r="B233" s="2"/>
      <c r="C233" s="2"/>
      <c r="D233" s="2"/>
    </row>
    <row r="234">
      <c r="B234" s="2"/>
      <c r="C234" s="2"/>
      <c r="D234" s="2"/>
    </row>
    <row r="235">
      <c r="B235" s="2"/>
      <c r="C235" s="2"/>
      <c r="D235" s="2"/>
    </row>
    <row r="236">
      <c r="B236" s="2"/>
      <c r="C236" s="2"/>
      <c r="D236" s="2"/>
    </row>
    <row r="237">
      <c r="B237" s="2"/>
      <c r="C237" s="2"/>
      <c r="D237" s="2"/>
    </row>
    <row r="238">
      <c r="B238" s="2"/>
      <c r="C238" s="2"/>
      <c r="D238" s="2"/>
    </row>
    <row r="239">
      <c r="B239" s="2"/>
      <c r="C239" s="2"/>
      <c r="D239" s="2"/>
    </row>
    <row r="240">
      <c r="B240" s="2"/>
      <c r="C240" s="2"/>
      <c r="D240" s="2"/>
    </row>
    <row r="241">
      <c r="B241" s="2"/>
      <c r="C241" s="2"/>
      <c r="D241" s="2"/>
    </row>
    <row r="242">
      <c r="B242" s="2"/>
      <c r="C242" s="2"/>
      <c r="D242" s="2"/>
    </row>
    <row r="243">
      <c r="B243" s="2"/>
      <c r="C243" s="2"/>
      <c r="D243" s="2"/>
    </row>
    <row r="244">
      <c r="B244" s="2"/>
      <c r="C244" s="2"/>
      <c r="D244" s="2"/>
    </row>
    <row r="245">
      <c r="B245" s="2"/>
      <c r="C245" s="2"/>
      <c r="D245" s="2"/>
    </row>
    <row r="246">
      <c r="B246" s="2"/>
      <c r="C246" s="2"/>
      <c r="D246" s="2"/>
    </row>
    <row r="247">
      <c r="B247" s="2"/>
      <c r="C247" s="2"/>
      <c r="D247" s="2"/>
    </row>
    <row r="248">
      <c r="B248" s="2"/>
      <c r="C248" s="2"/>
      <c r="D248" s="2"/>
    </row>
    <row r="249">
      <c r="B249" s="2"/>
      <c r="C249" s="2"/>
      <c r="D249" s="2"/>
    </row>
    <row r="250">
      <c r="B250" s="2"/>
      <c r="C250" s="2"/>
      <c r="D250" s="2"/>
    </row>
    <row r="251">
      <c r="B251" s="2"/>
      <c r="C251" s="2"/>
      <c r="D251" s="2"/>
    </row>
    <row r="252">
      <c r="B252" s="2"/>
      <c r="C252" s="2"/>
      <c r="D252" s="2"/>
    </row>
    <row r="253">
      <c r="B253" s="2"/>
      <c r="C253" s="2"/>
      <c r="D253" s="2"/>
    </row>
    <row r="254">
      <c r="B254" s="2"/>
      <c r="C254" s="2"/>
      <c r="D254" s="2"/>
    </row>
    <row r="255">
      <c r="B255" s="2"/>
      <c r="C255" s="2"/>
      <c r="D255" s="2"/>
    </row>
    <row r="256">
      <c r="B256" s="2"/>
      <c r="C256" s="2"/>
      <c r="D256" s="2"/>
    </row>
    <row r="257">
      <c r="B257" s="2"/>
      <c r="C257" s="2"/>
      <c r="D257" s="2"/>
    </row>
    <row r="258">
      <c r="B258" s="2"/>
      <c r="C258" s="2"/>
      <c r="D258" s="2"/>
    </row>
    <row r="259">
      <c r="B259" s="2"/>
      <c r="C259" s="2"/>
      <c r="D259" s="2"/>
    </row>
    <row r="260">
      <c r="B260" s="2"/>
      <c r="C260" s="2"/>
      <c r="D260" s="2"/>
    </row>
    <row r="261">
      <c r="B261" s="2"/>
      <c r="C261" s="2"/>
      <c r="D261" s="2"/>
    </row>
    <row r="262">
      <c r="B262" s="2"/>
      <c r="C262" s="2"/>
      <c r="D262" s="2"/>
    </row>
    <row r="263">
      <c r="B263" s="2"/>
      <c r="C263" s="2"/>
      <c r="D263" s="2"/>
    </row>
    <row r="264">
      <c r="B264" s="2"/>
      <c r="C264" s="2"/>
      <c r="D264" s="2"/>
    </row>
    <row r="265">
      <c r="B265" s="2"/>
      <c r="C265" s="2"/>
      <c r="D265" s="2"/>
    </row>
    <row r="266">
      <c r="B266" s="2"/>
      <c r="C266" s="2"/>
      <c r="D266" s="2"/>
    </row>
    <row r="267">
      <c r="B267" s="2"/>
      <c r="C267" s="2"/>
      <c r="D267" s="2"/>
    </row>
    <row r="268">
      <c r="B268" s="2"/>
      <c r="C268" s="2"/>
      <c r="D268" s="2"/>
    </row>
    <row r="269">
      <c r="B269" s="2"/>
      <c r="C269" s="2"/>
      <c r="D269" s="2"/>
    </row>
    <row r="270">
      <c r="B270" s="2"/>
      <c r="C270" s="2"/>
      <c r="D270" s="2"/>
    </row>
    <row r="271">
      <c r="B271" s="2"/>
      <c r="C271" s="2"/>
      <c r="D271" s="2"/>
    </row>
    <row r="272">
      <c r="B272" s="2"/>
      <c r="C272" s="2"/>
      <c r="D272" s="2"/>
    </row>
    <row r="273">
      <c r="B273" s="2"/>
      <c r="C273" s="2"/>
      <c r="D273" s="2"/>
    </row>
    <row r="274">
      <c r="B274" s="2"/>
      <c r="C274" s="2"/>
      <c r="D274" s="2"/>
    </row>
    <row r="275">
      <c r="B275" s="2"/>
      <c r="C275" s="2"/>
      <c r="D275" s="2"/>
    </row>
    <row r="276">
      <c r="B276" s="2"/>
      <c r="C276" s="2"/>
      <c r="D276" s="2"/>
    </row>
    <row r="277">
      <c r="B277" s="2"/>
      <c r="C277" s="2"/>
      <c r="D277" s="2"/>
    </row>
    <row r="278">
      <c r="B278" s="2"/>
      <c r="C278" s="2"/>
      <c r="D278" s="2"/>
    </row>
    <row r="279">
      <c r="B279" s="2"/>
      <c r="C279" s="2"/>
      <c r="D279" s="2"/>
    </row>
    <row r="280">
      <c r="B280" s="2"/>
      <c r="C280" s="2"/>
      <c r="D280" s="2"/>
    </row>
    <row r="281">
      <c r="B281" s="2"/>
      <c r="C281" s="2"/>
      <c r="D281" s="2"/>
    </row>
    <row r="282">
      <c r="B282" s="2"/>
      <c r="C282" s="2"/>
      <c r="D282" s="2"/>
    </row>
    <row r="283">
      <c r="B283" s="2"/>
      <c r="C283" s="2"/>
      <c r="D283" s="2"/>
    </row>
    <row r="284">
      <c r="B284" s="2"/>
      <c r="C284" s="2"/>
      <c r="D284" s="2"/>
    </row>
    <row r="285">
      <c r="B285" s="2"/>
      <c r="C285" s="2"/>
      <c r="D285" s="2"/>
    </row>
    <row r="286">
      <c r="B286" s="2"/>
      <c r="C286" s="2"/>
      <c r="D286" s="2"/>
    </row>
    <row r="287">
      <c r="B287" s="2"/>
      <c r="C287" s="2"/>
      <c r="D287" s="2"/>
    </row>
    <row r="288">
      <c r="B288" s="2"/>
      <c r="C288" s="2"/>
      <c r="D288" s="2"/>
    </row>
    <row r="289">
      <c r="B289" s="2"/>
      <c r="C289" s="2"/>
      <c r="D289" s="2"/>
    </row>
    <row r="290">
      <c r="B290" s="2"/>
      <c r="C290" s="2"/>
      <c r="D290" s="2"/>
    </row>
    <row r="291">
      <c r="B291" s="2"/>
      <c r="C291" s="2"/>
      <c r="D291" s="2"/>
    </row>
    <row r="292">
      <c r="B292" s="2"/>
      <c r="C292" s="2"/>
      <c r="D292" s="2"/>
    </row>
    <row r="293">
      <c r="B293" s="2"/>
      <c r="C293" s="2"/>
      <c r="D293" s="2"/>
    </row>
    <row r="294">
      <c r="B294" s="2"/>
      <c r="C294" s="2"/>
      <c r="D294" s="2"/>
    </row>
    <row r="295">
      <c r="B295" s="2"/>
      <c r="C295" s="2"/>
      <c r="D295" s="2"/>
    </row>
    <row r="296">
      <c r="B296" s="2"/>
      <c r="C296" s="2"/>
      <c r="D296" s="2"/>
    </row>
    <row r="297">
      <c r="B297" s="2"/>
      <c r="C297" s="2"/>
      <c r="D297" s="2"/>
    </row>
    <row r="298">
      <c r="B298" s="2"/>
      <c r="C298" s="2"/>
      <c r="D298" s="2"/>
    </row>
    <row r="299">
      <c r="B299" s="2"/>
      <c r="C299" s="2"/>
      <c r="D299" s="2"/>
    </row>
    <row r="300">
      <c r="B300" s="2"/>
      <c r="C300" s="2"/>
      <c r="D300" s="2"/>
    </row>
    <row r="301">
      <c r="B301" s="2"/>
      <c r="C301" s="2"/>
      <c r="D301" s="2"/>
    </row>
    <row r="302">
      <c r="B302" s="2"/>
      <c r="C302" s="2"/>
      <c r="D302" s="2"/>
    </row>
    <row r="303">
      <c r="B303" s="2"/>
      <c r="C303" s="2"/>
      <c r="D303" s="2"/>
    </row>
    <row r="304">
      <c r="B304" s="2"/>
      <c r="C304" s="2"/>
      <c r="D304" s="2"/>
    </row>
    <row r="305">
      <c r="B305" s="2"/>
      <c r="C305" s="2"/>
      <c r="D305" s="2"/>
    </row>
    <row r="306">
      <c r="B306" s="2"/>
      <c r="C306" s="2"/>
      <c r="D306" s="2"/>
    </row>
    <row r="307">
      <c r="B307" s="2"/>
      <c r="C307" s="2"/>
      <c r="D307" s="2"/>
    </row>
    <row r="308">
      <c r="B308" s="2"/>
      <c r="C308" s="2"/>
      <c r="D308" s="2"/>
    </row>
    <row r="309">
      <c r="B309" s="2"/>
      <c r="C309" s="2"/>
      <c r="D309" s="2"/>
    </row>
    <row r="310">
      <c r="B310" s="2"/>
      <c r="C310" s="2"/>
      <c r="D310" s="2"/>
    </row>
    <row r="311">
      <c r="B311" s="2"/>
      <c r="C311" s="2"/>
      <c r="D311" s="2"/>
    </row>
    <row r="312">
      <c r="B312" s="2"/>
      <c r="C312" s="2"/>
      <c r="D312" s="2"/>
    </row>
    <row r="313">
      <c r="B313" s="2"/>
      <c r="C313" s="2"/>
      <c r="D313" s="2"/>
    </row>
    <row r="314">
      <c r="B314" s="2"/>
      <c r="C314" s="2"/>
      <c r="D314" s="2"/>
    </row>
    <row r="315">
      <c r="B315" s="2"/>
      <c r="C315" s="2"/>
      <c r="D315" s="2"/>
    </row>
    <row r="316">
      <c r="B316" s="2"/>
      <c r="C316" s="2"/>
      <c r="D316" s="2"/>
    </row>
    <row r="317">
      <c r="B317" s="2"/>
      <c r="C317" s="2"/>
      <c r="D317" s="2"/>
    </row>
    <row r="318">
      <c r="B318" s="2"/>
      <c r="C318" s="2"/>
      <c r="D318" s="2"/>
    </row>
    <row r="319">
      <c r="B319" s="2"/>
      <c r="C319" s="2"/>
      <c r="D319" s="2"/>
    </row>
    <row r="320">
      <c r="B320" s="2"/>
      <c r="C320" s="2"/>
      <c r="D320" s="2"/>
    </row>
    <row r="321">
      <c r="B321" s="2"/>
      <c r="C321" s="2"/>
      <c r="D321" s="2"/>
    </row>
    <row r="322">
      <c r="B322" s="2"/>
      <c r="C322" s="2"/>
      <c r="D322" s="2"/>
    </row>
    <row r="323">
      <c r="B323" s="2"/>
      <c r="C323" s="2"/>
      <c r="D323" s="2"/>
    </row>
    <row r="324">
      <c r="B324" s="2"/>
      <c r="C324" s="2"/>
      <c r="D324" s="2"/>
    </row>
    <row r="325">
      <c r="B325" s="2"/>
      <c r="C325" s="2"/>
      <c r="D325" s="2"/>
    </row>
    <row r="326">
      <c r="B326" s="2"/>
      <c r="C326" s="2"/>
      <c r="D326" s="2"/>
    </row>
    <row r="327">
      <c r="B327" s="2"/>
      <c r="C327" s="2"/>
      <c r="D327" s="2"/>
    </row>
    <row r="328">
      <c r="B328" s="2"/>
      <c r="C328" s="2"/>
      <c r="D328" s="2"/>
    </row>
    <row r="329">
      <c r="B329" s="2"/>
      <c r="C329" s="2"/>
      <c r="D329" s="2"/>
    </row>
    <row r="330">
      <c r="B330" s="2"/>
      <c r="C330" s="2"/>
      <c r="D330" s="2"/>
    </row>
    <row r="331">
      <c r="B331" s="2"/>
      <c r="C331" s="2"/>
      <c r="D331" s="2"/>
    </row>
    <row r="332">
      <c r="B332" s="2"/>
      <c r="C332" s="2"/>
      <c r="D332" s="2"/>
    </row>
    <row r="333">
      <c r="B333" s="2"/>
      <c r="C333" s="2"/>
      <c r="D333" s="2"/>
    </row>
    <row r="334">
      <c r="B334" s="2"/>
      <c r="C334" s="2"/>
      <c r="D334" s="2"/>
    </row>
    <row r="335">
      <c r="B335" s="2"/>
      <c r="C335" s="2"/>
      <c r="D335" s="2"/>
    </row>
    <row r="336">
      <c r="B336" s="2"/>
      <c r="C336" s="2"/>
      <c r="D336" s="2"/>
    </row>
    <row r="337">
      <c r="B337" s="2"/>
      <c r="C337" s="2"/>
      <c r="D337" s="2"/>
    </row>
    <row r="338">
      <c r="B338" s="2"/>
      <c r="C338" s="2"/>
      <c r="D338" s="2"/>
    </row>
    <row r="339">
      <c r="B339" s="2"/>
      <c r="C339" s="2"/>
      <c r="D339" s="2"/>
    </row>
    <row r="340">
      <c r="B340" s="2"/>
      <c r="C340" s="2"/>
      <c r="D340" s="2"/>
    </row>
    <row r="341">
      <c r="B341" s="2"/>
      <c r="C341" s="2"/>
      <c r="D341" s="2"/>
    </row>
    <row r="342">
      <c r="B342" s="2"/>
      <c r="C342" s="2"/>
      <c r="D342" s="2"/>
    </row>
    <row r="343">
      <c r="B343" s="2"/>
      <c r="C343" s="2"/>
      <c r="D343" s="2"/>
    </row>
    <row r="344">
      <c r="B344" s="2"/>
      <c r="C344" s="2"/>
      <c r="D344" s="2"/>
    </row>
    <row r="345">
      <c r="B345" s="2"/>
      <c r="C345" s="2"/>
      <c r="D345" s="2"/>
    </row>
    <row r="346">
      <c r="B346" s="2"/>
      <c r="C346" s="2"/>
      <c r="D346" s="2"/>
    </row>
    <row r="347">
      <c r="B347" s="2"/>
      <c r="C347" s="2"/>
      <c r="D347" s="2"/>
    </row>
    <row r="348">
      <c r="B348" s="2"/>
      <c r="C348" s="2"/>
      <c r="D348" s="2"/>
    </row>
    <row r="349">
      <c r="B349" s="2"/>
      <c r="C349" s="2"/>
      <c r="D349" s="2"/>
    </row>
    <row r="350">
      <c r="B350" s="2"/>
      <c r="C350" s="2"/>
      <c r="D350" s="2"/>
    </row>
    <row r="351">
      <c r="B351" s="2"/>
      <c r="C351" s="2"/>
      <c r="D351" s="2"/>
    </row>
    <row r="352">
      <c r="B352" s="2"/>
      <c r="C352" s="2"/>
      <c r="D352" s="2"/>
    </row>
    <row r="353">
      <c r="B353" s="2"/>
      <c r="C353" s="2"/>
      <c r="D353" s="2"/>
    </row>
    <row r="354">
      <c r="B354" s="2"/>
      <c r="C354" s="2"/>
      <c r="D354" s="2"/>
    </row>
    <row r="355">
      <c r="B355" s="2"/>
      <c r="C355" s="2"/>
      <c r="D355" s="2"/>
    </row>
    <row r="356">
      <c r="B356" s="2"/>
      <c r="C356" s="2"/>
      <c r="D356" s="2"/>
    </row>
    <row r="357">
      <c r="B357" s="2"/>
      <c r="C357" s="2"/>
      <c r="D357" s="2"/>
    </row>
    <row r="358">
      <c r="B358" s="2"/>
      <c r="C358" s="2"/>
      <c r="D358" s="2"/>
    </row>
    <row r="359">
      <c r="B359" s="2"/>
      <c r="C359" s="2"/>
      <c r="D359" s="2"/>
    </row>
    <row r="360">
      <c r="B360" s="2"/>
      <c r="C360" s="2"/>
      <c r="D360" s="2"/>
    </row>
    <row r="361">
      <c r="B361" s="2"/>
      <c r="C361" s="2"/>
      <c r="D361" s="2"/>
    </row>
    <row r="362">
      <c r="B362" s="2"/>
      <c r="C362" s="2"/>
      <c r="D362" s="2"/>
    </row>
    <row r="363">
      <c r="B363" s="2"/>
      <c r="C363" s="2"/>
      <c r="D363" s="2"/>
    </row>
    <row r="364">
      <c r="B364" s="2"/>
      <c r="C364" s="2"/>
      <c r="D364" s="2"/>
    </row>
    <row r="365">
      <c r="B365" s="2"/>
      <c r="C365" s="2"/>
      <c r="D365" s="2"/>
    </row>
    <row r="366">
      <c r="B366" s="2"/>
      <c r="C366" s="2"/>
      <c r="D366" s="2"/>
    </row>
    <row r="367">
      <c r="B367" s="2"/>
      <c r="C367" s="2"/>
      <c r="D367" s="2"/>
    </row>
    <row r="368">
      <c r="B368" s="2"/>
      <c r="C368" s="2"/>
      <c r="D368" s="2"/>
    </row>
    <row r="369">
      <c r="B369" s="2"/>
      <c r="C369" s="2"/>
      <c r="D369" s="2"/>
    </row>
    <row r="370">
      <c r="B370" s="2"/>
      <c r="C370" s="2"/>
      <c r="D370" s="2"/>
    </row>
    <row r="371">
      <c r="B371" s="2"/>
      <c r="C371" s="2"/>
      <c r="D371" s="2"/>
    </row>
    <row r="372">
      <c r="B372" s="2"/>
      <c r="C372" s="2"/>
      <c r="D372" s="2"/>
    </row>
    <row r="373">
      <c r="B373" s="2"/>
      <c r="C373" s="2"/>
      <c r="D373" s="2"/>
    </row>
    <row r="374">
      <c r="B374" s="2"/>
      <c r="C374" s="2"/>
      <c r="D374" s="2"/>
    </row>
    <row r="375">
      <c r="B375" s="2"/>
      <c r="C375" s="2"/>
      <c r="D375" s="2"/>
    </row>
    <row r="376">
      <c r="B376" s="2"/>
      <c r="C376" s="2"/>
      <c r="D376" s="2"/>
    </row>
    <row r="377">
      <c r="B377" s="2"/>
      <c r="C377" s="2"/>
      <c r="D377" s="2"/>
    </row>
    <row r="378">
      <c r="B378" s="2"/>
      <c r="C378" s="2"/>
      <c r="D378" s="2"/>
    </row>
    <row r="379">
      <c r="B379" s="2"/>
      <c r="C379" s="2"/>
      <c r="D379" s="2"/>
    </row>
    <row r="380">
      <c r="B380" s="2"/>
      <c r="C380" s="2"/>
      <c r="D380" s="2"/>
    </row>
    <row r="381">
      <c r="B381" s="2"/>
      <c r="C381" s="2"/>
      <c r="D381" s="2"/>
    </row>
    <row r="382">
      <c r="B382" s="2"/>
      <c r="C382" s="2"/>
      <c r="D382" s="2"/>
    </row>
    <row r="383">
      <c r="B383" s="2"/>
      <c r="C383" s="2"/>
      <c r="D383" s="2"/>
    </row>
    <row r="384">
      <c r="B384" s="2"/>
      <c r="C384" s="2"/>
      <c r="D384" s="2"/>
    </row>
    <row r="385">
      <c r="B385" s="2"/>
      <c r="C385" s="2"/>
      <c r="D385" s="2"/>
    </row>
    <row r="386">
      <c r="B386" s="2"/>
      <c r="C386" s="2"/>
      <c r="D386" s="2"/>
    </row>
    <row r="387">
      <c r="B387" s="2"/>
      <c r="C387" s="2"/>
      <c r="D387" s="2"/>
    </row>
    <row r="388">
      <c r="B388" s="2"/>
      <c r="C388" s="2"/>
      <c r="D388" s="2"/>
    </row>
    <row r="389">
      <c r="B389" s="2"/>
      <c r="C389" s="2"/>
      <c r="D389" s="2"/>
    </row>
    <row r="390">
      <c r="B390" s="2"/>
      <c r="C390" s="2"/>
      <c r="D390" s="2"/>
    </row>
    <row r="391">
      <c r="B391" s="2"/>
      <c r="C391" s="2"/>
      <c r="D391" s="2"/>
    </row>
    <row r="392">
      <c r="B392" s="2"/>
      <c r="C392" s="2"/>
      <c r="D392" s="2"/>
    </row>
    <row r="393">
      <c r="B393" s="2"/>
      <c r="C393" s="2"/>
      <c r="D393" s="2"/>
    </row>
    <row r="394">
      <c r="B394" s="2"/>
      <c r="C394" s="2"/>
      <c r="D394" s="2"/>
    </row>
    <row r="395">
      <c r="B395" s="2"/>
      <c r="C395" s="2"/>
      <c r="D395" s="2"/>
    </row>
    <row r="396">
      <c r="B396" s="2"/>
      <c r="C396" s="2"/>
      <c r="D396" s="2"/>
    </row>
    <row r="397">
      <c r="B397" s="2"/>
      <c r="C397" s="2"/>
      <c r="D397" s="2"/>
    </row>
    <row r="398">
      <c r="B398" s="2"/>
      <c r="C398" s="2"/>
      <c r="D398" s="2"/>
    </row>
    <row r="399">
      <c r="B399" s="2"/>
      <c r="C399" s="2"/>
      <c r="D399" s="2"/>
    </row>
    <row r="400">
      <c r="B400" s="2"/>
      <c r="C400" s="2"/>
      <c r="D400" s="2"/>
    </row>
    <row r="401">
      <c r="B401" s="2"/>
      <c r="C401" s="2"/>
      <c r="D401" s="2"/>
    </row>
    <row r="402">
      <c r="B402" s="2"/>
      <c r="C402" s="2"/>
      <c r="D402" s="2"/>
    </row>
    <row r="403">
      <c r="B403" s="2"/>
      <c r="C403" s="2"/>
      <c r="D403" s="2"/>
    </row>
    <row r="404">
      <c r="B404" s="2"/>
      <c r="C404" s="2"/>
      <c r="D404" s="2"/>
    </row>
    <row r="405">
      <c r="B405" s="2"/>
      <c r="C405" s="2"/>
      <c r="D405" s="2"/>
    </row>
    <row r="406">
      <c r="B406" s="2"/>
      <c r="C406" s="2"/>
      <c r="D406" s="2"/>
    </row>
    <row r="407">
      <c r="B407" s="2"/>
      <c r="C407" s="2"/>
      <c r="D407" s="2"/>
    </row>
    <row r="408">
      <c r="B408" s="2"/>
      <c r="C408" s="2"/>
      <c r="D408" s="2"/>
    </row>
    <row r="409">
      <c r="B409" s="2"/>
      <c r="C409" s="2"/>
      <c r="D409" s="2"/>
    </row>
    <row r="410">
      <c r="B410" s="2"/>
      <c r="C410" s="2"/>
      <c r="D410" s="2"/>
    </row>
    <row r="411">
      <c r="B411" s="2"/>
      <c r="C411" s="2"/>
      <c r="D411" s="2"/>
    </row>
    <row r="412">
      <c r="B412" s="2"/>
      <c r="C412" s="2"/>
      <c r="D412" s="2"/>
    </row>
    <row r="413">
      <c r="B413" s="2"/>
      <c r="C413" s="2"/>
      <c r="D413" s="2"/>
    </row>
    <row r="414">
      <c r="B414" s="2"/>
      <c r="C414" s="2"/>
      <c r="D414" s="2"/>
    </row>
    <row r="415">
      <c r="B415" s="2"/>
      <c r="C415" s="2"/>
      <c r="D415" s="2"/>
    </row>
    <row r="416">
      <c r="B416" s="2"/>
      <c r="C416" s="2"/>
      <c r="D416" s="2"/>
    </row>
    <row r="417">
      <c r="B417" s="2"/>
      <c r="C417" s="2"/>
      <c r="D417" s="2"/>
    </row>
    <row r="418">
      <c r="B418" s="2"/>
      <c r="C418" s="2"/>
      <c r="D418" s="2"/>
    </row>
    <row r="419">
      <c r="B419" s="2"/>
      <c r="C419" s="2"/>
      <c r="D419" s="2"/>
    </row>
    <row r="420">
      <c r="B420" s="2"/>
      <c r="C420" s="2"/>
      <c r="D420" s="2"/>
    </row>
    <row r="421">
      <c r="B421" s="2"/>
      <c r="C421" s="2"/>
      <c r="D421" s="2"/>
    </row>
    <row r="422">
      <c r="B422" s="2"/>
      <c r="C422" s="2"/>
      <c r="D422" s="2"/>
    </row>
    <row r="423">
      <c r="B423" s="2"/>
      <c r="C423" s="2"/>
      <c r="D423" s="2"/>
    </row>
    <row r="424">
      <c r="B424" s="2"/>
      <c r="C424" s="2"/>
      <c r="D424" s="2"/>
    </row>
    <row r="425">
      <c r="B425" s="2"/>
      <c r="C425" s="2"/>
      <c r="D425" s="2"/>
    </row>
    <row r="426">
      <c r="B426" s="2"/>
      <c r="C426" s="2"/>
      <c r="D426" s="2"/>
    </row>
    <row r="427">
      <c r="B427" s="2"/>
      <c r="C427" s="2"/>
      <c r="D427" s="2"/>
    </row>
    <row r="428">
      <c r="B428" s="2"/>
      <c r="C428" s="2"/>
      <c r="D428" s="2"/>
    </row>
    <row r="429">
      <c r="B429" s="2"/>
      <c r="C429" s="2"/>
      <c r="D429" s="2"/>
    </row>
    <row r="430">
      <c r="B430" s="2"/>
      <c r="C430" s="2"/>
      <c r="D430" s="2"/>
    </row>
    <row r="431">
      <c r="B431" s="2"/>
      <c r="C431" s="2"/>
      <c r="D431" s="2"/>
    </row>
    <row r="432">
      <c r="B432" s="2"/>
      <c r="C432" s="2"/>
      <c r="D432" s="2"/>
    </row>
    <row r="433">
      <c r="B433" s="2"/>
      <c r="C433" s="2"/>
      <c r="D433" s="2"/>
    </row>
    <row r="434">
      <c r="B434" s="2"/>
      <c r="C434" s="2"/>
      <c r="D434" s="2"/>
    </row>
    <row r="435">
      <c r="B435" s="2"/>
      <c r="C435" s="2"/>
      <c r="D435" s="2"/>
    </row>
    <row r="436">
      <c r="B436" s="2"/>
      <c r="C436" s="2"/>
      <c r="D436" s="2"/>
    </row>
    <row r="437">
      <c r="B437" s="2"/>
      <c r="C437" s="2"/>
      <c r="D437" s="2"/>
    </row>
    <row r="438">
      <c r="B438" s="2"/>
      <c r="C438" s="2"/>
      <c r="D438" s="2"/>
    </row>
    <row r="439">
      <c r="B439" s="2"/>
      <c r="C439" s="2"/>
      <c r="D439" s="2"/>
    </row>
    <row r="440">
      <c r="B440" s="2"/>
      <c r="C440" s="2"/>
      <c r="D440" s="2"/>
    </row>
    <row r="441">
      <c r="B441" s="2"/>
      <c r="C441" s="2"/>
      <c r="D441" s="2"/>
    </row>
    <row r="442">
      <c r="B442" s="2"/>
      <c r="C442" s="2"/>
      <c r="D442" s="2"/>
    </row>
    <row r="443">
      <c r="B443" s="2"/>
      <c r="C443" s="2"/>
      <c r="D443" s="2"/>
    </row>
    <row r="444">
      <c r="B444" s="2"/>
      <c r="C444" s="2"/>
      <c r="D444" s="2"/>
    </row>
    <row r="445">
      <c r="B445" s="2"/>
      <c r="C445" s="2"/>
      <c r="D445" s="2"/>
    </row>
    <row r="446">
      <c r="B446" s="2"/>
      <c r="C446" s="2"/>
      <c r="D446" s="2"/>
    </row>
    <row r="447">
      <c r="B447" s="2"/>
      <c r="C447" s="2"/>
      <c r="D447" s="2"/>
    </row>
    <row r="448">
      <c r="B448" s="2"/>
      <c r="C448" s="2"/>
      <c r="D448" s="2"/>
    </row>
    <row r="449">
      <c r="B449" s="2"/>
      <c r="C449" s="2"/>
      <c r="D449" s="2"/>
    </row>
    <row r="450">
      <c r="B450" s="2"/>
      <c r="C450" s="2"/>
      <c r="D450" s="2"/>
    </row>
    <row r="451">
      <c r="B451" s="2"/>
      <c r="C451" s="2"/>
      <c r="D451" s="2"/>
    </row>
    <row r="452">
      <c r="B452" s="2"/>
      <c r="C452" s="2"/>
      <c r="D452" s="2"/>
    </row>
    <row r="453">
      <c r="B453" s="2"/>
      <c r="C453" s="2"/>
      <c r="D453" s="2"/>
    </row>
    <row r="454">
      <c r="B454" s="2"/>
      <c r="C454" s="2"/>
      <c r="D454" s="2"/>
    </row>
    <row r="455">
      <c r="B455" s="2"/>
      <c r="C455" s="2"/>
      <c r="D455" s="2"/>
    </row>
    <row r="456">
      <c r="B456" s="2"/>
      <c r="C456" s="2"/>
      <c r="D456" s="2"/>
    </row>
    <row r="457">
      <c r="B457" s="2"/>
      <c r="C457" s="2"/>
      <c r="D457" s="2"/>
    </row>
    <row r="458">
      <c r="B458" s="2"/>
      <c r="C458" s="2"/>
      <c r="D458" s="2"/>
    </row>
    <row r="459">
      <c r="B459" s="2"/>
      <c r="C459" s="2"/>
      <c r="D459" s="2"/>
    </row>
    <row r="460">
      <c r="B460" s="2"/>
      <c r="C460" s="2"/>
      <c r="D460" s="2"/>
    </row>
    <row r="461">
      <c r="B461" s="2"/>
      <c r="C461" s="2"/>
      <c r="D461" s="2"/>
    </row>
    <row r="462">
      <c r="B462" s="2"/>
      <c r="C462" s="2"/>
      <c r="D462" s="2"/>
    </row>
    <row r="463">
      <c r="B463" s="2"/>
      <c r="C463" s="2"/>
      <c r="D463" s="2"/>
    </row>
    <row r="464">
      <c r="B464" s="2"/>
      <c r="C464" s="2"/>
      <c r="D464" s="2"/>
    </row>
    <row r="465">
      <c r="B465" s="2"/>
      <c r="C465" s="2"/>
      <c r="D465" s="2"/>
    </row>
    <row r="466">
      <c r="B466" s="2"/>
      <c r="C466" s="2"/>
      <c r="D466" s="2"/>
    </row>
    <row r="467">
      <c r="B467" s="2"/>
      <c r="C467" s="2"/>
      <c r="D467" s="2"/>
    </row>
    <row r="468">
      <c r="B468" s="2"/>
      <c r="C468" s="2"/>
      <c r="D468" s="2"/>
    </row>
    <row r="469">
      <c r="B469" s="2"/>
      <c r="C469" s="2"/>
      <c r="D469" s="2"/>
    </row>
    <row r="470">
      <c r="B470" s="2"/>
      <c r="C470" s="2"/>
      <c r="D470" s="2"/>
    </row>
    <row r="471">
      <c r="B471" s="2"/>
      <c r="C471" s="2"/>
      <c r="D471" s="2"/>
    </row>
    <row r="472">
      <c r="B472" s="2"/>
      <c r="C472" s="2"/>
      <c r="D472" s="2"/>
    </row>
    <row r="473">
      <c r="B473" s="2"/>
      <c r="C473" s="2"/>
      <c r="D473" s="2"/>
    </row>
    <row r="474">
      <c r="B474" s="2"/>
      <c r="C474" s="2"/>
      <c r="D474" s="2"/>
    </row>
    <row r="475">
      <c r="B475" s="2"/>
      <c r="C475" s="2"/>
      <c r="D475" s="2"/>
    </row>
    <row r="476">
      <c r="B476" s="2"/>
      <c r="C476" s="2"/>
      <c r="D476" s="2"/>
    </row>
    <row r="477">
      <c r="B477" s="2"/>
      <c r="C477" s="2"/>
      <c r="D477" s="2"/>
    </row>
    <row r="478">
      <c r="B478" s="2"/>
      <c r="C478" s="2"/>
      <c r="D478" s="2"/>
    </row>
    <row r="479">
      <c r="B479" s="2"/>
      <c r="C479" s="2"/>
      <c r="D479" s="2"/>
    </row>
    <row r="480">
      <c r="B480" s="2"/>
      <c r="C480" s="2"/>
      <c r="D480" s="2"/>
    </row>
    <row r="481">
      <c r="B481" s="2"/>
      <c r="C481" s="2"/>
      <c r="D481" s="2"/>
    </row>
    <row r="482">
      <c r="B482" s="2"/>
      <c r="C482" s="2"/>
      <c r="D482" s="2"/>
    </row>
    <row r="483">
      <c r="B483" s="2"/>
      <c r="C483" s="2"/>
      <c r="D483" s="2"/>
    </row>
    <row r="484">
      <c r="B484" s="2"/>
      <c r="C484" s="2"/>
      <c r="D484" s="2"/>
    </row>
    <row r="485">
      <c r="B485" s="2"/>
      <c r="C485" s="2"/>
      <c r="D485" s="2"/>
    </row>
    <row r="486">
      <c r="B486" s="2"/>
      <c r="C486" s="2"/>
      <c r="D486" s="2"/>
    </row>
    <row r="487">
      <c r="B487" s="2"/>
      <c r="C487" s="2"/>
      <c r="D487" s="2"/>
    </row>
    <row r="488">
      <c r="B488" s="2"/>
      <c r="C488" s="2"/>
      <c r="D488" s="2"/>
    </row>
    <row r="489">
      <c r="B489" s="2"/>
      <c r="C489" s="2"/>
      <c r="D489" s="2"/>
    </row>
    <row r="490">
      <c r="B490" s="2"/>
      <c r="C490" s="2"/>
      <c r="D490" s="2"/>
    </row>
    <row r="491">
      <c r="B491" s="2"/>
      <c r="C491" s="2"/>
      <c r="D491" s="2"/>
    </row>
    <row r="492">
      <c r="B492" s="2"/>
      <c r="C492" s="2"/>
      <c r="D492" s="2"/>
    </row>
    <row r="493">
      <c r="B493" s="2"/>
      <c r="C493" s="2"/>
      <c r="D493" s="2"/>
    </row>
    <row r="494">
      <c r="B494" s="2"/>
      <c r="C494" s="2"/>
      <c r="D494" s="2"/>
    </row>
    <row r="495">
      <c r="B495" s="2"/>
      <c r="C495" s="2"/>
      <c r="D495" s="2"/>
    </row>
    <row r="496">
      <c r="B496" s="2"/>
      <c r="C496" s="2"/>
      <c r="D496" s="2"/>
    </row>
    <row r="497">
      <c r="B497" s="2"/>
      <c r="C497" s="2"/>
      <c r="D497" s="2"/>
    </row>
    <row r="498">
      <c r="B498" s="2"/>
      <c r="C498" s="2"/>
      <c r="D498" s="2"/>
    </row>
    <row r="499">
      <c r="B499" s="2"/>
      <c r="C499" s="2"/>
      <c r="D499" s="2"/>
    </row>
    <row r="500">
      <c r="B500" s="2"/>
      <c r="C500" s="2"/>
      <c r="D500" s="2"/>
    </row>
    <row r="501">
      <c r="B501" s="2"/>
      <c r="C501" s="2"/>
      <c r="D501" s="2"/>
    </row>
    <row r="502">
      <c r="B502" s="2"/>
      <c r="C502" s="2"/>
      <c r="D502" s="2"/>
    </row>
    <row r="503">
      <c r="B503" s="2"/>
      <c r="C503" s="2"/>
      <c r="D503" s="2"/>
    </row>
    <row r="504">
      <c r="B504" s="2"/>
      <c r="C504" s="2"/>
      <c r="D504" s="2"/>
    </row>
    <row r="505">
      <c r="B505" s="2"/>
      <c r="C505" s="2"/>
      <c r="D505" s="2"/>
    </row>
    <row r="506">
      <c r="B506" s="2"/>
      <c r="C506" s="2"/>
      <c r="D506" s="2"/>
    </row>
    <row r="507">
      <c r="B507" s="2"/>
      <c r="C507" s="2"/>
      <c r="D507" s="2"/>
    </row>
    <row r="508">
      <c r="B508" s="2"/>
      <c r="C508" s="2"/>
      <c r="D508" s="2"/>
    </row>
    <row r="509">
      <c r="B509" s="2"/>
      <c r="C509" s="2"/>
      <c r="D509" s="2"/>
    </row>
    <row r="510">
      <c r="B510" s="2"/>
      <c r="C510" s="2"/>
      <c r="D510" s="2"/>
    </row>
    <row r="511">
      <c r="B511" s="2"/>
      <c r="C511" s="2"/>
      <c r="D511" s="2"/>
    </row>
    <row r="512">
      <c r="B512" s="2"/>
      <c r="C512" s="2"/>
      <c r="D512" s="2"/>
    </row>
    <row r="513">
      <c r="B513" s="2"/>
      <c r="C513" s="2"/>
      <c r="D513" s="2"/>
    </row>
    <row r="514">
      <c r="B514" s="2"/>
      <c r="C514" s="2"/>
      <c r="D514" s="2"/>
    </row>
    <row r="515">
      <c r="B515" s="2"/>
      <c r="C515" s="2"/>
      <c r="D515" s="2"/>
    </row>
    <row r="516">
      <c r="B516" s="2"/>
      <c r="C516" s="2"/>
      <c r="D516" s="2"/>
    </row>
    <row r="517">
      <c r="B517" s="2"/>
      <c r="C517" s="2"/>
      <c r="D517" s="2"/>
    </row>
    <row r="518">
      <c r="B518" s="2"/>
      <c r="C518" s="2"/>
      <c r="D518" s="2"/>
    </row>
    <row r="519">
      <c r="B519" s="2"/>
      <c r="C519" s="2"/>
      <c r="D519" s="2"/>
    </row>
    <row r="520">
      <c r="B520" s="2"/>
      <c r="C520" s="2"/>
      <c r="D520" s="2"/>
    </row>
    <row r="521">
      <c r="B521" s="2"/>
      <c r="C521" s="2"/>
      <c r="D521" s="2"/>
    </row>
    <row r="522">
      <c r="B522" s="2"/>
      <c r="C522" s="2"/>
      <c r="D522" s="2"/>
    </row>
    <row r="523">
      <c r="B523" s="2"/>
      <c r="C523" s="2"/>
      <c r="D523" s="2"/>
    </row>
    <row r="524">
      <c r="B524" s="2"/>
      <c r="C524" s="2"/>
      <c r="D524" s="2"/>
    </row>
    <row r="525">
      <c r="B525" s="2"/>
      <c r="C525" s="2"/>
      <c r="D525" s="2"/>
    </row>
    <row r="526">
      <c r="B526" s="2"/>
      <c r="C526" s="2"/>
      <c r="D526" s="2"/>
    </row>
    <row r="527">
      <c r="B527" s="2"/>
      <c r="C527" s="2"/>
      <c r="D527" s="2"/>
    </row>
    <row r="528">
      <c r="B528" s="2"/>
      <c r="C528" s="2"/>
      <c r="D528" s="2"/>
    </row>
    <row r="529">
      <c r="B529" s="2"/>
      <c r="C529" s="2"/>
      <c r="D529" s="2"/>
    </row>
    <row r="530">
      <c r="B530" s="2"/>
      <c r="C530" s="2"/>
      <c r="D530" s="2"/>
    </row>
    <row r="531">
      <c r="B531" s="2"/>
      <c r="C531" s="2"/>
      <c r="D531" s="2"/>
    </row>
    <row r="532">
      <c r="B532" s="2"/>
      <c r="C532" s="2"/>
      <c r="D532" s="2"/>
    </row>
    <row r="533">
      <c r="B533" s="2"/>
      <c r="C533" s="2"/>
      <c r="D533" s="2"/>
    </row>
    <row r="534">
      <c r="B534" s="2"/>
      <c r="C534" s="2"/>
      <c r="D534" s="2"/>
    </row>
    <row r="535">
      <c r="B535" s="2"/>
      <c r="C535" s="2"/>
      <c r="D535" s="2"/>
    </row>
    <row r="536">
      <c r="B536" s="2"/>
      <c r="C536" s="2"/>
      <c r="D536" s="2"/>
    </row>
    <row r="537">
      <c r="B537" s="2"/>
      <c r="C537" s="2"/>
      <c r="D537" s="2"/>
    </row>
    <row r="538">
      <c r="B538" s="2"/>
      <c r="C538" s="2"/>
      <c r="D538" s="2"/>
    </row>
    <row r="539">
      <c r="B539" s="2"/>
      <c r="C539" s="2"/>
      <c r="D539" s="2"/>
    </row>
    <row r="540">
      <c r="B540" s="2"/>
      <c r="C540" s="2"/>
      <c r="D540" s="2"/>
    </row>
    <row r="541">
      <c r="B541" s="2"/>
      <c r="C541" s="2"/>
      <c r="D541" s="2"/>
    </row>
    <row r="542">
      <c r="B542" s="2"/>
      <c r="C542" s="2"/>
      <c r="D542" s="2"/>
    </row>
    <row r="543">
      <c r="B543" s="2"/>
      <c r="C543" s="2"/>
      <c r="D543" s="2"/>
    </row>
    <row r="544">
      <c r="B544" s="2"/>
      <c r="C544" s="2"/>
      <c r="D544" s="2"/>
    </row>
    <row r="545">
      <c r="B545" s="2"/>
      <c r="C545" s="2"/>
      <c r="D545" s="2"/>
    </row>
    <row r="546">
      <c r="B546" s="2"/>
      <c r="C546" s="2"/>
      <c r="D546" s="2"/>
    </row>
    <row r="547">
      <c r="B547" s="2"/>
      <c r="C547" s="2"/>
      <c r="D547" s="2"/>
    </row>
    <row r="548">
      <c r="B548" s="2"/>
      <c r="C548" s="2"/>
      <c r="D548" s="2"/>
    </row>
    <row r="549">
      <c r="B549" s="2"/>
      <c r="C549" s="2"/>
      <c r="D549" s="2"/>
    </row>
    <row r="550">
      <c r="B550" s="2"/>
      <c r="C550" s="2"/>
      <c r="D550" s="2"/>
    </row>
    <row r="551">
      <c r="B551" s="2"/>
      <c r="C551" s="2"/>
      <c r="D551" s="2"/>
    </row>
    <row r="552">
      <c r="B552" s="2"/>
      <c r="C552" s="2"/>
      <c r="D552" s="2"/>
    </row>
    <row r="553">
      <c r="B553" s="2"/>
      <c r="C553" s="2"/>
      <c r="D553" s="2"/>
    </row>
    <row r="554">
      <c r="B554" s="2"/>
      <c r="C554" s="2"/>
      <c r="D554" s="2"/>
    </row>
    <row r="555">
      <c r="B555" s="2"/>
      <c r="C555" s="2"/>
      <c r="D555" s="2"/>
    </row>
    <row r="556">
      <c r="B556" s="2"/>
      <c r="C556" s="2"/>
      <c r="D556" s="2"/>
    </row>
    <row r="557">
      <c r="B557" s="2"/>
      <c r="C557" s="2"/>
      <c r="D557" s="2"/>
    </row>
    <row r="558">
      <c r="B558" s="2"/>
      <c r="C558" s="2"/>
      <c r="D558" s="2"/>
    </row>
    <row r="559">
      <c r="B559" s="2"/>
      <c r="C559" s="2"/>
      <c r="D559" s="2"/>
    </row>
    <row r="560">
      <c r="B560" s="2"/>
      <c r="C560" s="2"/>
      <c r="D560" s="2"/>
    </row>
    <row r="561">
      <c r="B561" s="2"/>
      <c r="C561" s="2"/>
      <c r="D561" s="2"/>
    </row>
    <row r="562">
      <c r="B562" s="2"/>
      <c r="C562" s="2"/>
      <c r="D562" s="2"/>
    </row>
    <row r="563">
      <c r="B563" s="2"/>
      <c r="C563" s="2"/>
      <c r="D563" s="2"/>
    </row>
    <row r="564">
      <c r="B564" s="2"/>
      <c r="C564" s="2"/>
      <c r="D564" s="2"/>
    </row>
    <row r="565">
      <c r="B565" s="2"/>
      <c r="C565" s="2"/>
      <c r="D565" s="2"/>
    </row>
    <row r="566">
      <c r="B566" s="2"/>
      <c r="C566" s="2"/>
      <c r="D566" s="2"/>
    </row>
    <row r="567">
      <c r="B567" s="2"/>
      <c r="C567" s="2"/>
      <c r="D567" s="2"/>
    </row>
    <row r="568">
      <c r="B568" s="2"/>
      <c r="C568" s="2"/>
      <c r="D568" s="2"/>
    </row>
    <row r="569">
      <c r="B569" s="2"/>
      <c r="C569" s="2"/>
      <c r="D569" s="2"/>
    </row>
    <row r="570">
      <c r="B570" s="2"/>
      <c r="C570" s="2"/>
      <c r="D570" s="2"/>
    </row>
    <row r="571">
      <c r="B571" s="2"/>
      <c r="C571" s="2"/>
      <c r="D571" s="2"/>
    </row>
    <row r="572">
      <c r="B572" s="2"/>
      <c r="C572" s="2"/>
      <c r="D572" s="2"/>
    </row>
    <row r="573">
      <c r="B573" s="2"/>
      <c r="C573" s="2"/>
      <c r="D573" s="2"/>
    </row>
    <row r="574">
      <c r="B574" s="2"/>
      <c r="C574" s="2"/>
      <c r="D574" s="2"/>
    </row>
    <row r="575">
      <c r="B575" s="2"/>
      <c r="C575" s="2"/>
      <c r="D575" s="2"/>
    </row>
    <row r="576">
      <c r="B576" s="2"/>
      <c r="C576" s="2"/>
      <c r="D576" s="2"/>
    </row>
    <row r="577">
      <c r="B577" s="2"/>
      <c r="C577" s="2"/>
      <c r="D577" s="2"/>
    </row>
    <row r="578">
      <c r="B578" s="2"/>
      <c r="C578" s="2"/>
      <c r="D578" s="2"/>
    </row>
    <row r="579">
      <c r="B579" s="2"/>
      <c r="C579" s="2"/>
      <c r="D579" s="2"/>
    </row>
    <row r="580">
      <c r="B580" s="2"/>
      <c r="C580" s="2"/>
      <c r="D580" s="2"/>
    </row>
    <row r="581">
      <c r="B581" s="2"/>
      <c r="C581" s="2"/>
      <c r="D581" s="2"/>
    </row>
    <row r="582">
      <c r="B582" s="2"/>
      <c r="C582" s="2"/>
      <c r="D582" s="2"/>
    </row>
    <row r="583">
      <c r="B583" s="2"/>
      <c r="C583" s="2"/>
      <c r="D583" s="2"/>
    </row>
    <row r="584">
      <c r="B584" s="2"/>
      <c r="C584" s="2"/>
      <c r="D584" s="2"/>
    </row>
    <row r="585">
      <c r="B585" s="2"/>
      <c r="C585" s="2"/>
      <c r="D585" s="2"/>
    </row>
    <row r="586">
      <c r="B586" s="2"/>
      <c r="C586" s="2"/>
      <c r="D586" s="2"/>
    </row>
    <row r="587">
      <c r="B587" s="2"/>
      <c r="C587" s="2"/>
      <c r="D587" s="2"/>
    </row>
    <row r="588">
      <c r="B588" s="2"/>
      <c r="C588" s="2"/>
      <c r="D588" s="2"/>
    </row>
    <row r="589">
      <c r="B589" s="2"/>
      <c r="C589" s="2"/>
      <c r="D589" s="2"/>
    </row>
    <row r="590">
      <c r="B590" s="2"/>
      <c r="C590" s="2"/>
      <c r="D590" s="2"/>
    </row>
    <row r="591">
      <c r="B591" s="2"/>
      <c r="C591" s="2"/>
      <c r="D591" s="2"/>
    </row>
    <row r="592">
      <c r="B592" s="2"/>
      <c r="C592" s="2"/>
      <c r="D592" s="2"/>
    </row>
    <row r="593">
      <c r="B593" s="2"/>
      <c r="C593" s="2"/>
      <c r="D593" s="2"/>
    </row>
    <row r="594">
      <c r="B594" s="2"/>
      <c r="C594" s="2"/>
      <c r="D594" s="2"/>
    </row>
    <row r="595">
      <c r="B595" s="2"/>
      <c r="C595" s="2"/>
      <c r="D595" s="2"/>
    </row>
    <row r="596">
      <c r="B596" s="2"/>
      <c r="C596" s="2"/>
      <c r="D596" s="2"/>
    </row>
    <row r="597">
      <c r="B597" s="2"/>
      <c r="C597" s="2"/>
      <c r="D597" s="2"/>
    </row>
    <row r="598">
      <c r="B598" s="2"/>
      <c r="C598" s="2"/>
      <c r="D598" s="2"/>
    </row>
    <row r="599">
      <c r="B599" s="2"/>
      <c r="C599" s="2"/>
      <c r="D599" s="2"/>
    </row>
    <row r="600">
      <c r="B600" s="2"/>
      <c r="C600" s="2"/>
      <c r="D600" s="2"/>
    </row>
    <row r="601">
      <c r="B601" s="2"/>
      <c r="C601" s="2"/>
      <c r="D601" s="2"/>
    </row>
    <row r="602">
      <c r="B602" s="2"/>
      <c r="C602" s="2"/>
      <c r="D602" s="2"/>
    </row>
    <row r="603">
      <c r="B603" s="2"/>
      <c r="C603" s="2"/>
      <c r="D603" s="2"/>
    </row>
    <row r="604">
      <c r="B604" s="2"/>
      <c r="C604" s="2"/>
      <c r="D604" s="2"/>
    </row>
    <row r="605">
      <c r="B605" s="2"/>
      <c r="C605" s="2"/>
      <c r="D605" s="2"/>
    </row>
    <row r="606">
      <c r="B606" s="2"/>
      <c r="C606" s="2"/>
      <c r="D606" s="2"/>
    </row>
    <row r="607">
      <c r="B607" s="2"/>
      <c r="C607" s="2"/>
      <c r="D607" s="2"/>
    </row>
    <row r="608">
      <c r="B608" s="2"/>
      <c r="C608" s="2"/>
      <c r="D608" s="2"/>
    </row>
    <row r="609">
      <c r="B609" s="2"/>
      <c r="C609" s="2"/>
      <c r="D609" s="2"/>
    </row>
    <row r="610">
      <c r="B610" s="2"/>
      <c r="C610" s="2"/>
      <c r="D610" s="2"/>
    </row>
    <row r="611">
      <c r="B611" s="2"/>
      <c r="C611" s="2"/>
      <c r="D611" s="2"/>
    </row>
    <row r="612">
      <c r="B612" s="2"/>
      <c r="C612" s="2"/>
      <c r="D612" s="2"/>
    </row>
    <row r="613">
      <c r="B613" s="2"/>
      <c r="C613" s="2"/>
      <c r="D613" s="2"/>
    </row>
    <row r="614">
      <c r="B614" s="2"/>
      <c r="C614" s="2"/>
      <c r="D614" s="2"/>
    </row>
    <row r="615">
      <c r="B615" s="2"/>
      <c r="C615" s="2"/>
      <c r="D615" s="2"/>
    </row>
    <row r="616">
      <c r="B616" s="2"/>
      <c r="C616" s="2"/>
      <c r="D616" s="2"/>
    </row>
    <row r="617">
      <c r="B617" s="2"/>
      <c r="C617" s="2"/>
      <c r="D617" s="2"/>
    </row>
    <row r="618">
      <c r="B618" s="2"/>
      <c r="C618" s="2"/>
      <c r="D618" s="2"/>
    </row>
    <row r="619">
      <c r="B619" s="2"/>
      <c r="C619" s="2"/>
      <c r="D619" s="2"/>
    </row>
    <row r="620">
      <c r="B620" s="2"/>
      <c r="C620" s="2"/>
      <c r="D620" s="2"/>
    </row>
    <row r="621">
      <c r="B621" s="2"/>
      <c r="C621" s="2"/>
      <c r="D621" s="2"/>
    </row>
    <row r="622">
      <c r="B622" s="2"/>
      <c r="C622" s="2"/>
      <c r="D622" s="2"/>
    </row>
    <row r="623">
      <c r="B623" s="2"/>
      <c r="C623" s="2"/>
      <c r="D623" s="2"/>
    </row>
    <row r="624">
      <c r="B624" s="2"/>
      <c r="C624" s="2"/>
      <c r="D624" s="2"/>
    </row>
    <row r="625">
      <c r="B625" s="2"/>
      <c r="C625" s="2"/>
      <c r="D625" s="2"/>
    </row>
    <row r="626">
      <c r="B626" s="2"/>
      <c r="C626" s="2"/>
      <c r="D626" s="2"/>
    </row>
    <row r="627">
      <c r="B627" s="2"/>
      <c r="C627" s="2"/>
      <c r="D627" s="2"/>
    </row>
    <row r="628">
      <c r="B628" s="2"/>
      <c r="C628" s="2"/>
      <c r="D628" s="2"/>
    </row>
    <row r="629">
      <c r="B629" s="2"/>
      <c r="C629" s="2"/>
      <c r="D629" s="2"/>
    </row>
    <row r="630">
      <c r="B630" s="2"/>
      <c r="C630" s="2"/>
      <c r="D630" s="2"/>
    </row>
    <row r="631">
      <c r="B631" s="2"/>
      <c r="C631" s="2"/>
      <c r="D631" s="2"/>
    </row>
    <row r="632">
      <c r="B632" s="2"/>
      <c r="C632" s="2"/>
      <c r="D632" s="2"/>
    </row>
    <row r="633">
      <c r="B633" s="2"/>
      <c r="C633" s="2"/>
      <c r="D633" s="2"/>
    </row>
    <row r="634">
      <c r="B634" s="2"/>
      <c r="C634" s="2"/>
      <c r="D634" s="2"/>
    </row>
    <row r="635">
      <c r="B635" s="2"/>
      <c r="C635" s="2"/>
      <c r="D635" s="2"/>
    </row>
    <row r="636">
      <c r="B636" s="2"/>
      <c r="C636" s="2"/>
      <c r="D636" s="2"/>
    </row>
    <row r="637">
      <c r="B637" s="2"/>
      <c r="C637" s="2"/>
      <c r="D637" s="2"/>
    </row>
    <row r="638">
      <c r="B638" s="2"/>
      <c r="C638" s="2"/>
      <c r="D638" s="2"/>
    </row>
    <row r="639">
      <c r="B639" s="2"/>
      <c r="C639" s="2"/>
      <c r="D639" s="2"/>
    </row>
    <row r="640">
      <c r="B640" s="2"/>
      <c r="C640" s="2"/>
      <c r="D640" s="2"/>
    </row>
    <row r="641">
      <c r="B641" s="2"/>
      <c r="C641" s="2"/>
      <c r="D641" s="2"/>
    </row>
    <row r="642">
      <c r="B642" s="2"/>
      <c r="C642" s="2"/>
      <c r="D642" s="2"/>
    </row>
    <row r="643">
      <c r="B643" s="2"/>
      <c r="C643" s="2"/>
      <c r="D643" s="2"/>
    </row>
    <row r="644">
      <c r="B644" s="2"/>
      <c r="C644" s="2"/>
      <c r="D644" s="2"/>
    </row>
    <row r="645">
      <c r="B645" s="2"/>
      <c r="C645" s="2"/>
      <c r="D645" s="2"/>
    </row>
    <row r="646">
      <c r="B646" s="2"/>
      <c r="C646" s="2"/>
      <c r="D646" s="2"/>
    </row>
    <row r="647">
      <c r="B647" s="2"/>
      <c r="C647" s="2"/>
      <c r="D647" s="2"/>
    </row>
    <row r="648">
      <c r="B648" s="2"/>
      <c r="C648" s="2"/>
      <c r="D648" s="2"/>
    </row>
    <row r="649">
      <c r="B649" s="2"/>
      <c r="C649" s="2"/>
      <c r="D649" s="2"/>
    </row>
    <row r="650">
      <c r="B650" s="2"/>
      <c r="C650" s="2"/>
      <c r="D650" s="2"/>
    </row>
    <row r="651">
      <c r="B651" s="2"/>
      <c r="C651" s="2"/>
      <c r="D651" s="2"/>
    </row>
    <row r="652">
      <c r="B652" s="2"/>
      <c r="C652" s="2"/>
      <c r="D652" s="2"/>
    </row>
    <row r="653">
      <c r="B653" s="2"/>
      <c r="C653" s="2"/>
      <c r="D653" s="2"/>
    </row>
    <row r="654">
      <c r="B654" s="2"/>
      <c r="C654" s="2"/>
      <c r="D654" s="2"/>
    </row>
    <row r="655">
      <c r="B655" s="2"/>
      <c r="C655" s="2"/>
      <c r="D655" s="2"/>
    </row>
    <row r="656">
      <c r="B656" s="2"/>
      <c r="C656" s="2"/>
      <c r="D656" s="2"/>
    </row>
    <row r="657">
      <c r="B657" s="2"/>
      <c r="C657" s="2"/>
      <c r="D657" s="2"/>
    </row>
    <row r="658">
      <c r="B658" s="2"/>
      <c r="C658" s="2"/>
      <c r="D658" s="2"/>
    </row>
    <row r="659">
      <c r="B659" s="2"/>
      <c r="C659" s="2"/>
      <c r="D659" s="2"/>
    </row>
    <row r="660">
      <c r="B660" s="2"/>
      <c r="C660" s="2"/>
      <c r="D660" s="2"/>
    </row>
    <row r="661">
      <c r="B661" s="2"/>
      <c r="C661" s="2"/>
      <c r="D661" s="2"/>
    </row>
    <row r="662">
      <c r="B662" s="2"/>
      <c r="C662" s="2"/>
      <c r="D662" s="2"/>
    </row>
    <row r="663">
      <c r="B663" s="2"/>
      <c r="C663" s="2"/>
      <c r="D663" s="2"/>
    </row>
    <row r="664">
      <c r="B664" s="2"/>
      <c r="C664" s="2"/>
      <c r="D664" s="2"/>
    </row>
    <row r="665">
      <c r="B665" s="2"/>
      <c r="C665" s="2"/>
      <c r="D665" s="2"/>
    </row>
    <row r="666">
      <c r="B666" s="2"/>
      <c r="C666" s="2"/>
      <c r="D666" s="2"/>
    </row>
    <row r="667">
      <c r="B667" s="2"/>
      <c r="C667" s="2"/>
      <c r="D667" s="2"/>
    </row>
    <row r="668">
      <c r="B668" s="2"/>
      <c r="C668" s="2"/>
      <c r="D668" s="2"/>
    </row>
    <row r="669">
      <c r="B669" s="2"/>
      <c r="C669" s="2"/>
      <c r="D669" s="2"/>
    </row>
    <row r="670">
      <c r="B670" s="2"/>
      <c r="C670" s="2"/>
      <c r="D670" s="2"/>
    </row>
    <row r="671">
      <c r="B671" s="2"/>
      <c r="C671" s="2"/>
      <c r="D671" s="2"/>
    </row>
    <row r="672">
      <c r="B672" s="2"/>
      <c r="C672" s="2"/>
      <c r="D672" s="2"/>
    </row>
    <row r="673">
      <c r="B673" s="2"/>
      <c r="C673" s="2"/>
      <c r="D673" s="2"/>
    </row>
    <row r="674">
      <c r="B674" s="2"/>
      <c r="C674" s="2"/>
      <c r="D674" s="2"/>
    </row>
    <row r="675">
      <c r="B675" s="2"/>
      <c r="C675" s="2"/>
      <c r="D675" s="2"/>
    </row>
    <row r="676">
      <c r="B676" s="2"/>
      <c r="C676" s="2"/>
      <c r="D676" s="2"/>
    </row>
    <row r="677">
      <c r="B677" s="2"/>
      <c r="C677" s="2"/>
      <c r="D677" s="2"/>
    </row>
    <row r="678">
      <c r="B678" s="2"/>
      <c r="C678" s="2"/>
      <c r="D678" s="2"/>
    </row>
    <row r="679">
      <c r="B679" s="2"/>
      <c r="C679" s="2"/>
      <c r="D679" s="2"/>
    </row>
    <row r="680">
      <c r="B680" s="2"/>
      <c r="C680" s="2"/>
      <c r="D680" s="2"/>
    </row>
    <row r="681">
      <c r="B681" s="2"/>
      <c r="C681" s="2"/>
      <c r="D681" s="2"/>
    </row>
    <row r="682">
      <c r="B682" s="2"/>
      <c r="C682" s="2"/>
      <c r="D682" s="2"/>
    </row>
    <row r="683">
      <c r="B683" s="2"/>
      <c r="C683" s="2"/>
      <c r="D683" s="2"/>
    </row>
    <row r="684">
      <c r="B684" s="2"/>
      <c r="C684" s="2"/>
      <c r="D684" s="2"/>
    </row>
    <row r="685">
      <c r="B685" s="2"/>
      <c r="C685" s="2"/>
      <c r="D685" s="2"/>
    </row>
    <row r="686">
      <c r="B686" s="2"/>
      <c r="C686" s="2"/>
      <c r="D686" s="2"/>
    </row>
    <row r="687">
      <c r="B687" s="2"/>
      <c r="C687" s="2"/>
      <c r="D687" s="2"/>
    </row>
    <row r="688">
      <c r="B688" s="2"/>
      <c r="C688" s="2"/>
      <c r="D688" s="2"/>
    </row>
    <row r="689">
      <c r="B689" s="2"/>
      <c r="C689" s="2"/>
      <c r="D689" s="2"/>
    </row>
    <row r="690">
      <c r="B690" s="2"/>
      <c r="C690" s="2"/>
      <c r="D690" s="2"/>
    </row>
    <row r="691">
      <c r="B691" s="2"/>
      <c r="C691" s="2"/>
      <c r="D691" s="2"/>
    </row>
    <row r="692">
      <c r="B692" s="2"/>
      <c r="C692" s="2"/>
      <c r="D692" s="2"/>
    </row>
    <row r="693">
      <c r="B693" s="2"/>
      <c r="C693" s="2"/>
      <c r="D693" s="2"/>
    </row>
    <row r="694">
      <c r="B694" s="2"/>
      <c r="C694" s="2"/>
      <c r="D694" s="2"/>
    </row>
    <row r="695">
      <c r="B695" s="2"/>
      <c r="C695" s="2"/>
      <c r="D695" s="2"/>
    </row>
    <row r="696">
      <c r="B696" s="2"/>
      <c r="C696" s="2"/>
      <c r="D696" s="2"/>
    </row>
    <row r="697">
      <c r="B697" s="2"/>
      <c r="C697" s="2"/>
      <c r="D697" s="2"/>
    </row>
    <row r="698">
      <c r="B698" s="2"/>
      <c r="C698" s="2"/>
      <c r="D698" s="2"/>
    </row>
    <row r="699">
      <c r="B699" s="2"/>
      <c r="C699" s="2"/>
      <c r="D699" s="2"/>
    </row>
    <row r="700">
      <c r="B700" s="2"/>
      <c r="C700" s="2"/>
      <c r="D700" s="2"/>
    </row>
    <row r="701">
      <c r="B701" s="2"/>
      <c r="C701" s="2"/>
      <c r="D701" s="2"/>
    </row>
    <row r="702">
      <c r="B702" s="2"/>
      <c r="C702" s="2"/>
      <c r="D702" s="2"/>
    </row>
    <row r="703">
      <c r="B703" s="2"/>
      <c r="C703" s="2"/>
      <c r="D703" s="2"/>
    </row>
    <row r="704">
      <c r="B704" s="2"/>
      <c r="C704" s="2"/>
      <c r="D704" s="2"/>
    </row>
    <row r="705">
      <c r="B705" s="2"/>
      <c r="C705" s="2"/>
      <c r="D705" s="2"/>
    </row>
    <row r="706">
      <c r="B706" s="2"/>
      <c r="C706" s="2"/>
      <c r="D706" s="2"/>
    </row>
    <row r="707">
      <c r="B707" s="2"/>
      <c r="C707" s="2"/>
      <c r="D707" s="2"/>
    </row>
    <row r="708">
      <c r="B708" s="2"/>
      <c r="C708" s="2"/>
      <c r="D708" s="2"/>
    </row>
    <row r="709">
      <c r="B709" s="2"/>
      <c r="C709" s="2"/>
      <c r="D709" s="2"/>
    </row>
    <row r="710">
      <c r="B710" s="2"/>
      <c r="C710" s="2"/>
      <c r="D710" s="2"/>
    </row>
    <row r="711">
      <c r="B711" s="2"/>
      <c r="C711" s="2"/>
      <c r="D711" s="2"/>
    </row>
    <row r="712">
      <c r="B712" s="2"/>
      <c r="C712" s="2"/>
      <c r="D712" s="2"/>
    </row>
    <row r="713">
      <c r="B713" s="2"/>
      <c r="C713" s="2"/>
      <c r="D713" s="2"/>
    </row>
    <row r="714">
      <c r="B714" s="2"/>
      <c r="C714" s="2"/>
      <c r="D714" s="2"/>
    </row>
    <row r="715">
      <c r="B715" s="2"/>
      <c r="C715" s="2"/>
      <c r="D715" s="2"/>
    </row>
    <row r="716">
      <c r="B716" s="2"/>
      <c r="C716" s="2"/>
      <c r="D716" s="2"/>
    </row>
    <row r="717">
      <c r="B717" s="2"/>
      <c r="C717" s="2"/>
      <c r="D717" s="2"/>
    </row>
    <row r="718">
      <c r="B718" s="2"/>
      <c r="C718" s="2"/>
      <c r="D718" s="2"/>
    </row>
    <row r="719">
      <c r="B719" s="2"/>
      <c r="C719" s="2"/>
      <c r="D719" s="2"/>
    </row>
    <row r="720">
      <c r="B720" s="2"/>
      <c r="C720" s="2"/>
      <c r="D720" s="2"/>
    </row>
    <row r="721">
      <c r="B721" s="2"/>
      <c r="C721" s="2"/>
      <c r="D721" s="2"/>
    </row>
    <row r="722">
      <c r="B722" s="2"/>
      <c r="C722" s="2"/>
      <c r="D722" s="2"/>
    </row>
    <row r="723">
      <c r="B723" s="2"/>
      <c r="C723" s="2"/>
      <c r="D723" s="2"/>
    </row>
    <row r="724">
      <c r="B724" s="2"/>
      <c r="C724" s="2"/>
      <c r="D724" s="2"/>
    </row>
    <row r="725">
      <c r="B725" s="2"/>
      <c r="C725" s="2"/>
      <c r="D725" s="2"/>
    </row>
    <row r="726">
      <c r="B726" s="2"/>
      <c r="C726" s="2"/>
      <c r="D726" s="2"/>
    </row>
    <row r="727">
      <c r="B727" s="2"/>
      <c r="C727" s="2"/>
      <c r="D727" s="2"/>
    </row>
    <row r="728">
      <c r="B728" s="2"/>
      <c r="C728" s="2"/>
      <c r="D728" s="2"/>
    </row>
    <row r="729">
      <c r="B729" s="2"/>
      <c r="C729" s="2"/>
      <c r="D729" s="2"/>
    </row>
    <row r="730">
      <c r="B730" s="2"/>
      <c r="C730" s="2"/>
      <c r="D730" s="2"/>
    </row>
    <row r="731">
      <c r="B731" s="2"/>
      <c r="C731" s="2"/>
      <c r="D731" s="2"/>
    </row>
    <row r="732">
      <c r="B732" s="2"/>
      <c r="C732" s="2"/>
      <c r="D732" s="2"/>
    </row>
    <row r="733">
      <c r="B733" s="2"/>
      <c r="C733" s="2"/>
      <c r="D733" s="2"/>
    </row>
    <row r="734">
      <c r="B734" s="2"/>
      <c r="C734" s="2"/>
      <c r="D734" s="2"/>
    </row>
    <row r="735">
      <c r="B735" s="2"/>
      <c r="C735" s="2"/>
      <c r="D735" s="2"/>
    </row>
    <row r="736">
      <c r="B736" s="2"/>
      <c r="C736" s="2"/>
      <c r="D736" s="2"/>
    </row>
    <row r="737">
      <c r="B737" s="2"/>
      <c r="C737" s="2"/>
      <c r="D737" s="2"/>
    </row>
    <row r="738">
      <c r="B738" s="2"/>
      <c r="C738" s="2"/>
      <c r="D738" s="2"/>
    </row>
    <row r="739">
      <c r="B739" s="2"/>
      <c r="C739" s="2"/>
      <c r="D739" s="2"/>
    </row>
    <row r="740">
      <c r="B740" s="2"/>
      <c r="C740" s="2"/>
      <c r="D740" s="2"/>
    </row>
    <row r="741">
      <c r="B741" s="2"/>
      <c r="C741" s="2"/>
      <c r="D741" s="2"/>
    </row>
    <row r="742">
      <c r="B742" s="2"/>
      <c r="C742" s="2"/>
      <c r="D742" s="2"/>
    </row>
    <row r="743">
      <c r="B743" s="2"/>
      <c r="C743" s="2"/>
      <c r="D743" s="2"/>
    </row>
    <row r="744">
      <c r="B744" s="2"/>
      <c r="C744" s="2"/>
      <c r="D744" s="2"/>
    </row>
    <row r="745">
      <c r="B745" s="2"/>
      <c r="C745" s="2"/>
      <c r="D745" s="2"/>
    </row>
    <row r="746">
      <c r="B746" s="2"/>
      <c r="C746" s="2"/>
      <c r="D746" s="2"/>
    </row>
    <row r="747">
      <c r="B747" s="2"/>
      <c r="C747" s="2"/>
      <c r="D747" s="2"/>
    </row>
    <row r="748">
      <c r="B748" s="2"/>
      <c r="C748" s="2"/>
      <c r="D748" s="2"/>
    </row>
    <row r="749">
      <c r="B749" s="2"/>
      <c r="C749" s="2"/>
      <c r="D749" s="2"/>
    </row>
    <row r="750">
      <c r="B750" s="2"/>
      <c r="C750" s="2"/>
      <c r="D750" s="2"/>
    </row>
    <row r="751">
      <c r="B751" s="2"/>
      <c r="C751" s="2"/>
      <c r="D751" s="2"/>
    </row>
    <row r="752">
      <c r="B752" s="2"/>
      <c r="C752" s="2"/>
      <c r="D752" s="2"/>
    </row>
    <row r="753">
      <c r="B753" s="2"/>
      <c r="C753" s="2"/>
      <c r="D753" s="2"/>
    </row>
    <row r="754">
      <c r="B754" s="2"/>
      <c r="C754" s="2"/>
      <c r="D754" s="2"/>
    </row>
    <row r="755">
      <c r="B755" s="2"/>
      <c r="C755" s="2"/>
      <c r="D755" s="2"/>
    </row>
    <row r="756">
      <c r="B756" s="2"/>
      <c r="C756" s="2"/>
      <c r="D756" s="2"/>
    </row>
    <row r="757">
      <c r="B757" s="2"/>
      <c r="C757" s="2"/>
      <c r="D757" s="2"/>
    </row>
    <row r="758">
      <c r="B758" s="2"/>
      <c r="C758" s="2"/>
      <c r="D758" s="2"/>
    </row>
    <row r="759">
      <c r="B759" s="2"/>
      <c r="C759" s="2"/>
      <c r="D759" s="2"/>
    </row>
    <row r="760">
      <c r="B760" s="2"/>
      <c r="C760" s="2"/>
      <c r="D760" s="2"/>
    </row>
    <row r="761">
      <c r="B761" s="2"/>
      <c r="C761" s="2"/>
      <c r="D761" s="2"/>
    </row>
    <row r="762">
      <c r="B762" s="2"/>
      <c r="C762" s="2"/>
      <c r="D762" s="2"/>
    </row>
    <row r="763">
      <c r="B763" s="2"/>
      <c r="C763" s="2"/>
      <c r="D763" s="2"/>
    </row>
    <row r="764">
      <c r="B764" s="2"/>
      <c r="C764" s="2"/>
      <c r="D764" s="2"/>
    </row>
    <row r="765">
      <c r="B765" s="2"/>
      <c r="C765" s="2"/>
      <c r="D765" s="2"/>
    </row>
    <row r="766">
      <c r="B766" s="2"/>
      <c r="C766" s="2"/>
      <c r="D766" s="2"/>
    </row>
    <row r="767">
      <c r="B767" s="2"/>
      <c r="C767" s="2"/>
      <c r="D767" s="2"/>
    </row>
    <row r="768">
      <c r="B768" s="2"/>
      <c r="C768" s="2"/>
      <c r="D768" s="2"/>
    </row>
    <row r="769">
      <c r="B769" s="2"/>
      <c r="C769" s="2"/>
      <c r="D769" s="2"/>
    </row>
    <row r="770">
      <c r="B770" s="2"/>
      <c r="C770" s="2"/>
      <c r="D770" s="2"/>
    </row>
    <row r="771">
      <c r="B771" s="2"/>
      <c r="C771" s="2"/>
      <c r="D771" s="2"/>
    </row>
    <row r="772">
      <c r="B772" s="2"/>
      <c r="C772" s="2"/>
      <c r="D772" s="2"/>
    </row>
    <row r="773">
      <c r="B773" s="2"/>
      <c r="C773" s="2"/>
      <c r="D773" s="2"/>
    </row>
    <row r="774">
      <c r="B774" s="2"/>
      <c r="C774" s="2"/>
      <c r="D774" s="2"/>
    </row>
    <row r="775">
      <c r="B775" s="2"/>
      <c r="C775" s="2"/>
      <c r="D775" s="2"/>
    </row>
    <row r="776">
      <c r="B776" s="2"/>
      <c r="C776" s="2"/>
      <c r="D776" s="2"/>
    </row>
    <row r="777">
      <c r="B777" s="2"/>
      <c r="C777" s="2"/>
      <c r="D777" s="2"/>
    </row>
    <row r="778">
      <c r="B778" s="2"/>
      <c r="C778" s="2"/>
      <c r="D778" s="2"/>
    </row>
    <row r="779">
      <c r="B779" s="2"/>
      <c r="C779" s="2"/>
      <c r="D779" s="2"/>
    </row>
    <row r="780">
      <c r="B780" s="2"/>
      <c r="C780" s="2"/>
      <c r="D780" s="2"/>
    </row>
    <row r="781">
      <c r="B781" s="2"/>
      <c r="C781" s="2"/>
      <c r="D781" s="2"/>
    </row>
    <row r="782">
      <c r="B782" s="2"/>
      <c r="C782" s="2"/>
      <c r="D782" s="2"/>
    </row>
    <row r="783">
      <c r="B783" s="2"/>
      <c r="C783" s="2"/>
      <c r="D783" s="2"/>
    </row>
    <row r="784">
      <c r="B784" s="2"/>
      <c r="C784" s="2"/>
      <c r="D784" s="2"/>
    </row>
    <row r="785">
      <c r="B785" s="2"/>
      <c r="C785" s="2"/>
      <c r="D785" s="2"/>
    </row>
    <row r="786">
      <c r="B786" s="2"/>
      <c r="C786" s="2"/>
      <c r="D786" s="2"/>
    </row>
    <row r="787">
      <c r="B787" s="2"/>
      <c r="C787" s="2"/>
      <c r="D787" s="2"/>
    </row>
    <row r="788">
      <c r="B788" s="2"/>
      <c r="C788" s="2"/>
      <c r="D788" s="2"/>
    </row>
    <row r="789">
      <c r="B789" s="2"/>
      <c r="C789" s="2"/>
      <c r="D789" s="2"/>
    </row>
    <row r="790">
      <c r="B790" s="2"/>
      <c r="C790" s="2"/>
      <c r="D790" s="2"/>
    </row>
    <row r="791">
      <c r="B791" s="2"/>
      <c r="C791" s="2"/>
      <c r="D791" s="2"/>
    </row>
    <row r="792">
      <c r="B792" s="2"/>
      <c r="C792" s="2"/>
      <c r="D792" s="2"/>
    </row>
    <row r="793">
      <c r="B793" s="2"/>
      <c r="C793" s="2"/>
      <c r="D793" s="2"/>
    </row>
    <row r="794">
      <c r="B794" s="2"/>
      <c r="C794" s="2"/>
      <c r="D794" s="2"/>
    </row>
    <row r="795">
      <c r="B795" s="2"/>
      <c r="C795" s="2"/>
      <c r="D795" s="2"/>
    </row>
    <row r="796">
      <c r="B796" s="2"/>
      <c r="C796" s="2"/>
      <c r="D796" s="2"/>
    </row>
    <row r="797">
      <c r="B797" s="2"/>
      <c r="C797" s="2"/>
      <c r="D797" s="2"/>
    </row>
    <row r="798">
      <c r="B798" s="2"/>
      <c r="C798" s="2"/>
      <c r="D798" s="2"/>
    </row>
    <row r="799">
      <c r="B799" s="2"/>
      <c r="C799" s="2"/>
      <c r="D799" s="2"/>
    </row>
    <row r="800">
      <c r="B800" s="2"/>
      <c r="C800" s="2"/>
      <c r="D800" s="2"/>
    </row>
    <row r="801">
      <c r="B801" s="2"/>
      <c r="C801" s="2"/>
      <c r="D801" s="2"/>
    </row>
    <row r="802">
      <c r="B802" s="2"/>
      <c r="C802" s="2"/>
      <c r="D802" s="2"/>
    </row>
    <row r="803">
      <c r="B803" s="2"/>
      <c r="C803" s="2"/>
      <c r="D803" s="2"/>
    </row>
    <row r="804">
      <c r="B804" s="2"/>
      <c r="C804" s="2"/>
      <c r="D804" s="2"/>
    </row>
    <row r="805">
      <c r="B805" s="2"/>
      <c r="C805" s="2"/>
      <c r="D805" s="2"/>
    </row>
    <row r="806">
      <c r="B806" s="2"/>
      <c r="C806" s="2"/>
      <c r="D806" s="2"/>
    </row>
    <row r="807">
      <c r="B807" s="2"/>
      <c r="C807" s="2"/>
      <c r="D807" s="2"/>
    </row>
    <row r="808">
      <c r="B808" s="2"/>
      <c r="C808" s="2"/>
      <c r="D808" s="2"/>
    </row>
    <row r="809">
      <c r="B809" s="2"/>
      <c r="C809" s="2"/>
      <c r="D809" s="2"/>
    </row>
    <row r="810">
      <c r="B810" s="2"/>
      <c r="C810" s="2"/>
      <c r="D810" s="2"/>
    </row>
    <row r="811">
      <c r="B811" s="2"/>
      <c r="C811" s="2"/>
      <c r="D811" s="2"/>
    </row>
    <row r="812">
      <c r="B812" s="2"/>
      <c r="C812" s="2"/>
      <c r="D812" s="2"/>
    </row>
    <row r="813">
      <c r="B813" s="2"/>
      <c r="C813" s="2"/>
      <c r="D813" s="2"/>
    </row>
    <row r="814">
      <c r="B814" s="2"/>
      <c r="C814" s="2"/>
      <c r="D814" s="2"/>
    </row>
    <row r="815">
      <c r="B815" s="2"/>
      <c r="C815" s="2"/>
      <c r="D815" s="2"/>
    </row>
    <row r="816">
      <c r="B816" s="2"/>
      <c r="C816" s="2"/>
      <c r="D816" s="2"/>
    </row>
    <row r="817">
      <c r="B817" s="2"/>
      <c r="C817" s="2"/>
      <c r="D817" s="2"/>
    </row>
    <row r="818">
      <c r="B818" s="2"/>
      <c r="C818" s="2"/>
      <c r="D818" s="2"/>
    </row>
    <row r="819">
      <c r="B819" s="2"/>
      <c r="C819" s="2"/>
      <c r="D819" s="2"/>
    </row>
    <row r="820">
      <c r="B820" s="2"/>
      <c r="C820" s="2"/>
      <c r="D820" s="2"/>
    </row>
    <row r="821">
      <c r="B821" s="2"/>
      <c r="C821" s="2"/>
      <c r="D821" s="2"/>
    </row>
    <row r="822">
      <c r="B822" s="2"/>
      <c r="C822" s="2"/>
      <c r="D822" s="2"/>
    </row>
    <row r="823">
      <c r="B823" s="2"/>
      <c r="C823" s="2"/>
      <c r="D823" s="2"/>
    </row>
    <row r="824">
      <c r="B824" s="2"/>
      <c r="C824" s="2"/>
      <c r="D824" s="2"/>
    </row>
    <row r="825">
      <c r="B825" s="2"/>
      <c r="C825" s="2"/>
      <c r="D825" s="2"/>
    </row>
    <row r="826">
      <c r="B826" s="2"/>
      <c r="C826" s="2"/>
      <c r="D826" s="2"/>
    </row>
    <row r="827">
      <c r="B827" s="2"/>
      <c r="C827" s="2"/>
      <c r="D827" s="2"/>
    </row>
    <row r="828">
      <c r="B828" s="2"/>
      <c r="C828" s="2"/>
      <c r="D828" s="2"/>
    </row>
    <row r="829">
      <c r="B829" s="2"/>
      <c r="C829" s="2"/>
      <c r="D829" s="2"/>
    </row>
    <row r="830">
      <c r="B830" s="2"/>
      <c r="C830" s="2"/>
      <c r="D830" s="2"/>
    </row>
    <row r="831">
      <c r="B831" s="2"/>
      <c r="C831" s="2"/>
      <c r="D831" s="2"/>
    </row>
    <row r="832">
      <c r="B832" s="2"/>
      <c r="C832" s="2"/>
      <c r="D832" s="2"/>
    </row>
    <row r="833">
      <c r="B833" s="2"/>
      <c r="C833" s="2"/>
      <c r="D833" s="2"/>
    </row>
    <row r="834">
      <c r="B834" s="2"/>
      <c r="C834" s="2"/>
      <c r="D834" s="2"/>
    </row>
    <row r="835">
      <c r="B835" s="2"/>
      <c r="C835" s="2"/>
      <c r="D835" s="2"/>
    </row>
    <row r="836">
      <c r="B836" s="2"/>
      <c r="C836" s="2"/>
      <c r="D836" s="2"/>
    </row>
    <row r="837">
      <c r="B837" s="2"/>
      <c r="C837" s="2"/>
      <c r="D837" s="2"/>
    </row>
    <row r="838">
      <c r="B838" s="2"/>
      <c r="C838" s="2"/>
      <c r="D838" s="2"/>
    </row>
    <row r="839">
      <c r="B839" s="2"/>
      <c r="C839" s="2"/>
      <c r="D839" s="2"/>
    </row>
    <row r="840">
      <c r="B840" s="2"/>
      <c r="C840" s="2"/>
      <c r="D840" s="2"/>
    </row>
    <row r="841">
      <c r="B841" s="2"/>
      <c r="C841" s="2"/>
      <c r="D841" s="2"/>
    </row>
    <row r="842">
      <c r="B842" s="2"/>
      <c r="C842" s="2"/>
      <c r="D842" s="2"/>
    </row>
    <row r="843">
      <c r="B843" s="2"/>
      <c r="C843" s="2"/>
      <c r="D843" s="2"/>
    </row>
    <row r="844">
      <c r="B844" s="2"/>
      <c r="C844" s="2"/>
      <c r="D844" s="2"/>
    </row>
    <row r="845">
      <c r="B845" s="2"/>
      <c r="C845" s="2"/>
      <c r="D845" s="2"/>
    </row>
    <row r="846">
      <c r="B846" s="2"/>
      <c r="C846" s="2"/>
      <c r="D846" s="2"/>
    </row>
    <row r="847">
      <c r="B847" s="2"/>
      <c r="C847" s="2"/>
      <c r="D847" s="2"/>
    </row>
    <row r="848">
      <c r="B848" s="2"/>
      <c r="C848" s="2"/>
      <c r="D848" s="2"/>
    </row>
    <row r="849">
      <c r="B849" s="2"/>
      <c r="C849" s="2"/>
      <c r="D849" s="2"/>
    </row>
    <row r="850">
      <c r="B850" s="2"/>
      <c r="C850" s="2"/>
      <c r="D850" s="2"/>
    </row>
    <row r="851">
      <c r="B851" s="2"/>
      <c r="C851" s="2"/>
      <c r="D851" s="2"/>
    </row>
    <row r="852">
      <c r="B852" s="2"/>
      <c r="C852" s="2"/>
      <c r="D852" s="2"/>
    </row>
    <row r="853">
      <c r="B853" s="2"/>
      <c r="C853" s="2"/>
      <c r="D853" s="2"/>
    </row>
    <row r="854">
      <c r="B854" s="2"/>
      <c r="C854" s="2"/>
      <c r="D854" s="2"/>
    </row>
    <row r="855">
      <c r="B855" s="2"/>
      <c r="C855" s="2"/>
      <c r="D855" s="2"/>
    </row>
    <row r="856">
      <c r="B856" s="2"/>
      <c r="C856" s="2"/>
      <c r="D856" s="2"/>
    </row>
    <row r="857">
      <c r="B857" s="2"/>
      <c r="C857" s="2"/>
      <c r="D857" s="2"/>
    </row>
    <row r="858">
      <c r="B858" s="2"/>
      <c r="C858" s="2"/>
      <c r="D858" s="2"/>
    </row>
    <row r="859">
      <c r="B859" s="2"/>
      <c r="C859" s="2"/>
      <c r="D859" s="2"/>
    </row>
    <row r="860">
      <c r="B860" s="2"/>
      <c r="C860" s="2"/>
      <c r="D860" s="2"/>
    </row>
    <row r="861">
      <c r="B861" s="2"/>
      <c r="C861" s="2"/>
      <c r="D861" s="2"/>
    </row>
    <row r="862">
      <c r="B862" s="2"/>
      <c r="C862" s="2"/>
      <c r="D862" s="2"/>
    </row>
    <row r="863">
      <c r="B863" s="2"/>
      <c r="C863" s="2"/>
      <c r="D863" s="2"/>
    </row>
    <row r="864">
      <c r="B864" s="2"/>
      <c r="C864" s="2"/>
      <c r="D864" s="2"/>
    </row>
    <row r="865">
      <c r="B865" s="2"/>
      <c r="C865" s="2"/>
      <c r="D865" s="2"/>
    </row>
    <row r="866">
      <c r="B866" s="2"/>
      <c r="C866" s="2"/>
      <c r="D866" s="2"/>
    </row>
    <row r="867">
      <c r="B867" s="2"/>
      <c r="C867" s="2"/>
      <c r="D867" s="2"/>
    </row>
    <row r="868">
      <c r="B868" s="2"/>
      <c r="C868" s="2"/>
      <c r="D868" s="2"/>
    </row>
    <row r="869">
      <c r="B869" s="2"/>
      <c r="C869" s="2"/>
      <c r="D869" s="2"/>
    </row>
    <row r="870">
      <c r="B870" s="2"/>
      <c r="C870" s="2"/>
      <c r="D870" s="2"/>
    </row>
    <row r="871">
      <c r="B871" s="2"/>
      <c r="C871" s="2"/>
      <c r="D871" s="2"/>
    </row>
    <row r="872">
      <c r="B872" s="2"/>
      <c r="C872" s="2"/>
      <c r="D872" s="2"/>
    </row>
    <row r="873">
      <c r="B873" s="2"/>
      <c r="C873" s="2"/>
      <c r="D873" s="2"/>
    </row>
    <row r="874">
      <c r="B874" s="2"/>
      <c r="C874" s="2"/>
      <c r="D874" s="2"/>
    </row>
    <row r="875">
      <c r="B875" s="2"/>
      <c r="C875" s="2"/>
      <c r="D875" s="2"/>
    </row>
    <row r="876">
      <c r="B876" s="2"/>
      <c r="C876" s="2"/>
      <c r="D876" s="2"/>
    </row>
    <row r="877">
      <c r="B877" s="2"/>
      <c r="C877" s="2"/>
      <c r="D877" s="2"/>
    </row>
    <row r="878">
      <c r="B878" s="2"/>
      <c r="C878" s="2"/>
      <c r="D878" s="2"/>
    </row>
    <row r="879">
      <c r="B879" s="2"/>
      <c r="C879" s="2"/>
      <c r="D879" s="2"/>
    </row>
    <row r="880">
      <c r="B880" s="2"/>
      <c r="C880" s="2"/>
      <c r="D880" s="2"/>
    </row>
    <row r="881">
      <c r="B881" s="2"/>
      <c r="C881" s="2"/>
      <c r="D881" s="2"/>
    </row>
    <row r="882">
      <c r="B882" s="2"/>
      <c r="C882" s="2"/>
      <c r="D882" s="2"/>
    </row>
    <row r="883">
      <c r="B883" s="2"/>
      <c r="C883" s="2"/>
      <c r="D883" s="2"/>
    </row>
    <row r="884">
      <c r="B884" s="2"/>
      <c r="C884" s="2"/>
      <c r="D884" s="2"/>
    </row>
    <row r="885">
      <c r="B885" s="2"/>
      <c r="C885" s="2"/>
      <c r="D885" s="2"/>
    </row>
    <row r="886">
      <c r="B886" s="2"/>
      <c r="C886" s="2"/>
      <c r="D886" s="2"/>
    </row>
    <row r="887">
      <c r="B887" s="2"/>
      <c r="C887" s="2"/>
      <c r="D887" s="2"/>
    </row>
    <row r="888">
      <c r="B888" s="2"/>
      <c r="C888" s="2"/>
      <c r="D888" s="2"/>
    </row>
    <row r="889">
      <c r="B889" s="2"/>
      <c r="C889" s="2"/>
      <c r="D889" s="2"/>
    </row>
    <row r="890">
      <c r="B890" s="2"/>
      <c r="C890" s="2"/>
      <c r="D890" s="2"/>
    </row>
    <row r="891">
      <c r="B891" s="2"/>
      <c r="C891" s="2"/>
      <c r="D891" s="2"/>
    </row>
    <row r="892">
      <c r="B892" s="2"/>
      <c r="C892" s="2"/>
      <c r="D892" s="2"/>
    </row>
    <row r="893">
      <c r="B893" s="2"/>
      <c r="C893" s="2"/>
      <c r="D893" s="2"/>
    </row>
    <row r="894">
      <c r="B894" s="2"/>
      <c r="C894" s="2"/>
      <c r="D894" s="2"/>
    </row>
    <row r="895">
      <c r="B895" s="2"/>
      <c r="C895" s="2"/>
      <c r="D895" s="2"/>
    </row>
    <row r="896">
      <c r="B896" s="2"/>
      <c r="C896" s="2"/>
      <c r="D896" s="2"/>
    </row>
    <row r="897">
      <c r="B897" s="2"/>
      <c r="C897" s="2"/>
      <c r="D897" s="2"/>
    </row>
    <row r="898">
      <c r="B898" s="2"/>
      <c r="C898" s="2"/>
      <c r="D898" s="2"/>
    </row>
    <row r="899">
      <c r="B899" s="2"/>
      <c r="C899" s="2"/>
      <c r="D899" s="2"/>
    </row>
    <row r="900">
      <c r="B900" s="2"/>
      <c r="C900" s="2"/>
      <c r="D900" s="2"/>
    </row>
    <row r="901">
      <c r="B901" s="2"/>
      <c r="C901" s="2"/>
      <c r="D901" s="2"/>
    </row>
    <row r="902">
      <c r="B902" s="2"/>
      <c r="C902" s="2"/>
      <c r="D902" s="2"/>
    </row>
    <row r="903">
      <c r="B903" s="2"/>
      <c r="C903" s="2"/>
      <c r="D903" s="2"/>
    </row>
    <row r="904">
      <c r="B904" s="2"/>
      <c r="C904" s="2"/>
      <c r="D904" s="2"/>
    </row>
    <row r="905">
      <c r="B905" s="2"/>
      <c r="C905" s="2"/>
      <c r="D905" s="2"/>
    </row>
    <row r="906">
      <c r="B906" s="2"/>
      <c r="C906" s="2"/>
      <c r="D906" s="2"/>
    </row>
    <row r="907">
      <c r="B907" s="2"/>
      <c r="C907" s="2"/>
      <c r="D907" s="2"/>
    </row>
    <row r="908">
      <c r="B908" s="2"/>
      <c r="C908" s="2"/>
      <c r="D908" s="2"/>
    </row>
    <row r="909">
      <c r="B909" s="2"/>
      <c r="C909" s="2"/>
      <c r="D909" s="2"/>
    </row>
    <row r="910">
      <c r="B910" s="2"/>
      <c r="C910" s="2"/>
      <c r="D910" s="2"/>
    </row>
    <row r="911">
      <c r="B911" s="2"/>
      <c r="C911" s="2"/>
      <c r="D911" s="2"/>
    </row>
    <row r="912">
      <c r="B912" s="2"/>
      <c r="C912" s="2"/>
      <c r="D912" s="2"/>
    </row>
    <row r="913">
      <c r="B913" s="2"/>
      <c r="C913" s="2"/>
      <c r="D913" s="2"/>
    </row>
    <row r="914">
      <c r="B914" s="2"/>
      <c r="C914" s="2"/>
      <c r="D914" s="2"/>
    </row>
    <row r="915">
      <c r="B915" s="2"/>
      <c r="C915" s="2"/>
      <c r="D915" s="2"/>
    </row>
    <row r="916">
      <c r="B916" s="2"/>
      <c r="C916" s="2"/>
      <c r="D916" s="2"/>
    </row>
    <row r="917">
      <c r="B917" s="2"/>
      <c r="C917" s="2"/>
      <c r="D917" s="2"/>
    </row>
    <row r="918">
      <c r="B918" s="2"/>
      <c r="C918" s="2"/>
      <c r="D918" s="2"/>
    </row>
    <row r="919">
      <c r="B919" s="2"/>
      <c r="C919" s="2"/>
      <c r="D919" s="2"/>
    </row>
    <row r="920">
      <c r="B920" s="2"/>
      <c r="C920" s="2"/>
      <c r="D920" s="2"/>
    </row>
    <row r="921">
      <c r="B921" s="2"/>
      <c r="C921" s="2"/>
      <c r="D921" s="2"/>
    </row>
    <row r="922">
      <c r="B922" s="2"/>
      <c r="C922" s="2"/>
      <c r="D922" s="2"/>
    </row>
    <row r="923">
      <c r="B923" s="2"/>
      <c r="C923" s="2"/>
      <c r="D923" s="2"/>
    </row>
    <row r="924">
      <c r="B924" s="2"/>
      <c r="C924" s="2"/>
      <c r="D924" s="2"/>
    </row>
    <row r="925">
      <c r="B925" s="2"/>
      <c r="C925" s="2"/>
      <c r="D925" s="2"/>
    </row>
    <row r="926">
      <c r="B926" s="2"/>
      <c r="C926" s="2"/>
      <c r="D926" s="2"/>
    </row>
    <row r="927">
      <c r="B927" s="2"/>
      <c r="C927" s="2"/>
      <c r="D927" s="2"/>
    </row>
    <row r="928">
      <c r="B928" s="2"/>
      <c r="C928" s="2"/>
      <c r="D928" s="2"/>
    </row>
    <row r="929">
      <c r="B929" s="2"/>
      <c r="C929" s="2"/>
      <c r="D929" s="2"/>
    </row>
    <row r="930">
      <c r="B930" s="2"/>
      <c r="C930" s="2"/>
      <c r="D930" s="2"/>
    </row>
    <row r="931">
      <c r="B931" s="2"/>
      <c r="C931" s="2"/>
      <c r="D931" s="2"/>
    </row>
    <row r="932">
      <c r="B932" s="2"/>
      <c r="C932" s="2"/>
      <c r="D932" s="2"/>
    </row>
    <row r="933">
      <c r="B933" s="2"/>
      <c r="C933" s="2"/>
      <c r="D933" s="2"/>
    </row>
    <row r="934">
      <c r="B934" s="2"/>
      <c r="C934" s="2"/>
      <c r="D934" s="2"/>
    </row>
    <row r="935">
      <c r="B935" s="2"/>
      <c r="C935" s="2"/>
      <c r="D935" s="2"/>
    </row>
    <row r="936">
      <c r="B936" s="2"/>
      <c r="C936" s="2"/>
      <c r="D936" s="2"/>
    </row>
    <row r="937">
      <c r="B937" s="2"/>
      <c r="C937" s="2"/>
      <c r="D937" s="2"/>
    </row>
    <row r="938">
      <c r="B938" s="2"/>
      <c r="C938" s="2"/>
      <c r="D938" s="2"/>
    </row>
    <row r="939">
      <c r="B939" s="2"/>
      <c r="C939" s="2"/>
      <c r="D939" s="2"/>
    </row>
    <row r="940">
      <c r="B940" s="2"/>
      <c r="C940" s="2"/>
      <c r="D940" s="2"/>
    </row>
    <row r="941">
      <c r="B941" s="2"/>
      <c r="C941" s="2"/>
      <c r="D941" s="2"/>
    </row>
    <row r="942">
      <c r="B942" s="2"/>
      <c r="C942" s="2"/>
      <c r="D942" s="2"/>
    </row>
    <row r="943">
      <c r="B943" s="2"/>
      <c r="C943" s="2"/>
      <c r="D943" s="2"/>
    </row>
    <row r="944">
      <c r="B944" s="2"/>
      <c r="C944" s="2"/>
      <c r="D944" s="2"/>
    </row>
    <row r="945">
      <c r="B945" s="2"/>
      <c r="C945" s="2"/>
      <c r="D945" s="2"/>
    </row>
    <row r="946">
      <c r="B946" s="2"/>
      <c r="C946" s="2"/>
      <c r="D946" s="2"/>
    </row>
    <row r="947">
      <c r="B947" s="2"/>
      <c r="C947" s="2"/>
      <c r="D947" s="2"/>
    </row>
    <row r="948">
      <c r="B948" s="2"/>
      <c r="C948" s="2"/>
      <c r="D948" s="2"/>
    </row>
    <row r="949">
      <c r="B949" s="2"/>
      <c r="C949" s="2"/>
      <c r="D949" s="2"/>
    </row>
    <row r="950">
      <c r="B950" s="2"/>
      <c r="C950" s="2"/>
      <c r="D950" s="2"/>
    </row>
    <row r="951">
      <c r="B951" s="2"/>
      <c r="C951" s="2"/>
      <c r="D951" s="2"/>
    </row>
    <row r="952">
      <c r="B952" s="2"/>
      <c r="C952" s="2"/>
      <c r="D952" s="2"/>
    </row>
    <row r="953">
      <c r="B953" s="2"/>
      <c r="C953" s="2"/>
      <c r="D953" s="2"/>
    </row>
    <row r="954">
      <c r="B954" s="2"/>
      <c r="C954" s="2"/>
      <c r="D954" s="2"/>
    </row>
    <row r="955">
      <c r="B955" s="2"/>
      <c r="C955" s="2"/>
      <c r="D955" s="2"/>
    </row>
    <row r="956">
      <c r="B956" s="2"/>
      <c r="C956" s="2"/>
      <c r="D956" s="2"/>
    </row>
    <row r="957">
      <c r="B957" s="2"/>
      <c r="C957" s="2"/>
      <c r="D957" s="2"/>
    </row>
    <row r="958">
      <c r="B958" s="2"/>
      <c r="C958" s="2"/>
      <c r="D958" s="2"/>
    </row>
    <row r="959">
      <c r="B959" s="2"/>
      <c r="C959" s="2"/>
      <c r="D959" s="2"/>
    </row>
    <row r="960">
      <c r="B960" s="2"/>
      <c r="C960" s="2"/>
      <c r="D960" s="2"/>
    </row>
    <row r="961">
      <c r="B961" s="2"/>
      <c r="C961" s="2"/>
      <c r="D961" s="2"/>
    </row>
    <row r="962">
      <c r="B962" s="2"/>
      <c r="C962" s="2"/>
      <c r="D962" s="2"/>
    </row>
    <row r="963">
      <c r="B963" s="2"/>
      <c r="C963" s="2"/>
      <c r="D963" s="2"/>
    </row>
    <row r="964">
      <c r="B964" s="2"/>
      <c r="C964" s="2"/>
      <c r="D964" s="2"/>
    </row>
    <row r="965">
      <c r="B965" s="2"/>
      <c r="C965" s="2"/>
      <c r="D965" s="2"/>
    </row>
    <row r="966">
      <c r="B966" s="2"/>
      <c r="C966" s="2"/>
      <c r="D966" s="2"/>
    </row>
    <row r="967">
      <c r="B967" s="2"/>
      <c r="C967" s="2"/>
      <c r="D967" s="2"/>
    </row>
    <row r="968">
      <c r="B968" s="2"/>
      <c r="C968" s="2"/>
      <c r="D968" s="2"/>
    </row>
    <row r="969">
      <c r="B969" s="2"/>
      <c r="C969" s="2"/>
      <c r="D969" s="2"/>
    </row>
    <row r="970">
      <c r="B970" s="2"/>
      <c r="C970" s="2"/>
      <c r="D970" s="2"/>
    </row>
    <row r="971">
      <c r="B971" s="2"/>
      <c r="C971" s="2"/>
      <c r="D971" s="2"/>
    </row>
    <row r="972">
      <c r="B972" s="2"/>
      <c r="C972" s="2"/>
      <c r="D972" s="2"/>
    </row>
    <row r="973">
      <c r="B973" s="2"/>
      <c r="C973" s="2"/>
      <c r="D973" s="2"/>
    </row>
    <row r="974">
      <c r="B974" s="2"/>
      <c r="C974" s="2"/>
      <c r="D974" s="2"/>
    </row>
    <row r="975">
      <c r="B975" s="2"/>
      <c r="C975" s="2"/>
      <c r="D975" s="2"/>
    </row>
    <row r="976">
      <c r="B976" s="2"/>
      <c r="C976" s="2"/>
      <c r="D976" s="2"/>
    </row>
    <row r="977">
      <c r="B977" s="2"/>
      <c r="C977" s="2"/>
      <c r="D977" s="2"/>
    </row>
    <row r="978">
      <c r="B978" s="2"/>
      <c r="C978" s="2"/>
      <c r="D978" s="2"/>
    </row>
    <row r="979">
      <c r="B979" s="2"/>
      <c r="C979" s="2"/>
      <c r="D979" s="2"/>
    </row>
    <row r="980">
      <c r="B980" s="2"/>
      <c r="C980" s="2"/>
      <c r="D980" s="2"/>
    </row>
    <row r="981">
      <c r="B981" s="2"/>
      <c r="C981" s="2"/>
      <c r="D981" s="2"/>
    </row>
    <row r="982">
      <c r="B982" s="2"/>
      <c r="C982" s="2"/>
      <c r="D982" s="2"/>
    </row>
    <row r="983">
      <c r="B983" s="2"/>
      <c r="C983" s="2"/>
      <c r="D983" s="2"/>
    </row>
    <row r="984">
      <c r="B984" s="2"/>
      <c r="C984" s="2"/>
      <c r="D984" s="2"/>
    </row>
    <row r="985">
      <c r="B985" s="2"/>
      <c r="C985" s="2"/>
      <c r="D985" s="2"/>
    </row>
    <row r="986">
      <c r="B986" s="2"/>
      <c r="C986" s="2"/>
      <c r="D986" s="2"/>
    </row>
    <row r="987">
      <c r="B987" s="2"/>
      <c r="C987" s="2"/>
      <c r="D987" s="2"/>
    </row>
    <row r="988">
      <c r="B988" s="2"/>
      <c r="C988" s="2"/>
      <c r="D988" s="2"/>
    </row>
    <row r="989">
      <c r="B989" s="2"/>
      <c r="C989" s="2"/>
      <c r="D989" s="2"/>
    </row>
    <row r="990">
      <c r="B990" s="2"/>
      <c r="C990" s="2"/>
      <c r="D990" s="2"/>
    </row>
    <row r="991">
      <c r="B991" s="2"/>
      <c r="C991" s="2"/>
      <c r="D991" s="2"/>
    </row>
    <row r="992">
      <c r="B992" s="2"/>
      <c r="C992" s="2"/>
      <c r="D992" s="2"/>
    </row>
    <row r="993">
      <c r="B993" s="2"/>
      <c r="C993" s="2"/>
      <c r="D993" s="2"/>
    </row>
    <row r="994">
      <c r="B994" s="2"/>
      <c r="C994" s="2"/>
      <c r="D994" s="2"/>
    </row>
    <row r="995">
      <c r="B995" s="2"/>
      <c r="C995" s="2"/>
      <c r="D995" s="2"/>
    </row>
    <row r="996">
      <c r="B996" s="2"/>
      <c r="C996" s="2"/>
      <c r="D996" s="2"/>
    </row>
    <row r="997">
      <c r="B997" s="2"/>
      <c r="C997" s="2"/>
      <c r="D997" s="2"/>
    </row>
    <row r="998">
      <c r="B998" s="2"/>
      <c r="C998" s="2"/>
      <c r="D998" s="2"/>
    </row>
    <row r="999">
      <c r="B999" s="2"/>
      <c r="C999" s="2"/>
      <c r="D999" s="2"/>
    </row>
    <row r="1000">
      <c r="B1000" s="2"/>
      <c r="C1000" s="2"/>
      <c r="D1000" s="2"/>
    </row>
  </sheetData>
  <mergeCells count="24">
    <mergeCell ref="B2:D2"/>
    <mergeCell ref="B17:F17"/>
    <mergeCell ref="B18:F18"/>
    <mergeCell ref="B19:F19"/>
    <mergeCell ref="B20:F20"/>
    <mergeCell ref="B23:F23"/>
    <mergeCell ref="B24:F24"/>
    <mergeCell ref="B25:F25"/>
    <mergeCell ref="B27:F27"/>
    <mergeCell ref="B28:F28"/>
    <mergeCell ref="B31:E31"/>
    <mergeCell ref="B45:E45"/>
    <mergeCell ref="B46:E46"/>
    <mergeCell ref="B47:E47"/>
    <mergeCell ref="B56:E56"/>
    <mergeCell ref="B58:E58"/>
    <mergeCell ref="B59:E59"/>
    <mergeCell ref="B48:E48"/>
    <mergeCell ref="B49:E49"/>
    <mergeCell ref="B51:E51"/>
    <mergeCell ref="B52:E52"/>
    <mergeCell ref="B53:E53"/>
    <mergeCell ref="B54:E54"/>
    <mergeCell ref="B55:E55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0"/>
    <col customWidth="1" min="2" max="2" width="25.67"/>
    <col customWidth="1" min="3" max="3" width="1.78"/>
    <col customWidth="1" min="4" max="4" width="12.78"/>
    <col customWidth="1" min="5" max="5" width="16.33"/>
    <col customWidth="1" min="6" max="6" width="14.33"/>
    <col customWidth="1" min="7" max="7" width="9.44"/>
    <col customWidth="1" min="8" max="8" width="19.11"/>
    <col customWidth="1" min="9" max="9" width="2.67"/>
    <col customWidth="1" min="10" max="10" width="84.67"/>
    <col customWidth="1" min="11" max="26" width="10.56"/>
  </cols>
  <sheetData>
    <row r="1" ht="15.75" customHeight="1">
      <c r="B1" s="3"/>
      <c r="D1" s="8"/>
      <c r="E1" s="8"/>
      <c r="F1" s="99"/>
      <c r="G1" s="8"/>
      <c r="H1" s="8"/>
    </row>
    <row r="2" ht="15.75" customHeight="1">
      <c r="A2" s="4"/>
      <c r="B2" s="100" t="s">
        <v>79</v>
      </c>
      <c r="C2" s="4"/>
      <c r="D2" s="101" t="s">
        <v>80</v>
      </c>
      <c r="E2" s="102" t="s">
        <v>81</v>
      </c>
      <c r="F2" s="103" t="s">
        <v>83</v>
      </c>
      <c r="G2" s="102" t="s">
        <v>84</v>
      </c>
      <c r="H2" s="104" t="s">
        <v>85</v>
      </c>
      <c r="I2" s="4"/>
      <c r="J2" s="105" t="s">
        <v>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6.75" customHeight="1">
      <c r="A3" s="4"/>
      <c r="B3" s="13"/>
      <c r="C3" s="4"/>
      <c r="D3" s="106"/>
      <c r="E3" s="106"/>
      <c r="F3" s="107"/>
      <c r="G3" s="10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B4" s="3" t="s">
        <v>88</v>
      </c>
      <c r="D4" s="8">
        <v>0.11</v>
      </c>
      <c r="E4" s="32">
        <f t="shared" ref="E4:E16" si="1">D4/$D$18</f>
        <v>0.003584229391</v>
      </c>
      <c r="F4" s="99">
        <v>2.91189158E8</v>
      </c>
      <c r="G4" s="32">
        <f t="shared" ref="G4:G16" si="2">F4/$F$18</f>
        <v>0.005143045278</v>
      </c>
      <c r="H4" s="8">
        <v>11.0</v>
      </c>
      <c r="J4" s="78" t="s">
        <v>90</v>
      </c>
    </row>
    <row r="5" ht="15.75" customHeight="1">
      <c r="B5" s="3" t="s">
        <v>91</v>
      </c>
      <c r="D5" s="8">
        <v>10.65</v>
      </c>
      <c r="E5" s="32">
        <f t="shared" si="1"/>
        <v>0.3470185728</v>
      </c>
      <c r="F5" s="99">
        <v>2.7778908896E10</v>
      </c>
      <c r="G5" s="32">
        <f t="shared" si="2"/>
        <v>0.4906370389</v>
      </c>
      <c r="H5" s="8">
        <v>21.0</v>
      </c>
      <c r="J5" s="78" t="s">
        <v>90</v>
      </c>
    </row>
    <row r="6" ht="15.75" customHeight="1">
      <c r="B6" s="3" t="s">
        <v>92</v>
      </c>
      <c r="D6" s="8">
        <v>9.43</v>
      </c>
      <c r="E6" s="32">
        <f t="shared" si="1"/>
        <v>0.3072662105</v>
      </c>
      <c r="F6" s="99">
        <v>1.7820408669E10</v>
      </c>
      <c r="G6" s="32">
        <f t="shared" si="2"/>
        <v>0.3147478749</v>
      </c>
      <c r="H6" s="8">
        <v>31.0</v>
      </c>
      <c r="J6" s="78" t="s">
        <v>90</v>
      </c>
    </row>
    <row r="7" ht="15.75" customHeight="1">
      <c r="B7" s="3" t="s">
        <v>93</v>
      </c>
      <c r="D7" s="8">
        <v>3.14</v>
      </c>
      <c r="E7" s="32">
        <f t="shared" si="1"/>
        <v>0.1023134572</v>
      </c>
      <c r="F7" s="99">
        <v>5.932868977E9</v>
      </c>
      <c r="G7" s="32">
        <f t="shared" si="2"/>
        <v>0.1047876026</v>
      </c>
      <c r="H7" s="8">
        <v>32.0</v>
      </c>
      <c r="J7" s="78" t="s">
        <v>90</v>
      </c>
    </row>
    <row r="8" ht="15.75" customHeight="1">
      <c r="B8" s="3" t="s">
        <v>94</v>
      </c>
      <c r="D8" s="8">
        <v>0.12</v>
      </c>
      <c r="E8" s="32">
        <f t="shared" si="1"/>
        <v>0.003910068426</v>
      </c>
      <c r="F8" s="99">
        <v>7.1798583E7</v>
      </c>
      <c r="G8" s="32">
        <f t="shared" si="2"/>
        <v>0.001268121951</v>
      </c>
      <c r="H8" s="8">
        <v>41.0</v>
      </c>
      <c r="J8" s="78" t="s">
        <v>90</v>
      </c>
    </row>
    <row r="9" ht="15.75" customHeight="1">
      <c r="B9" s="3" t="s">
        <v>10</v>
      </c>
      <c r="D9" s="8">
        <v>0.05</v>
      </c>
      <c r="E9" s="32">
        <f t="shared" si="1"/>
        <v>0.001629195178</v>
      </c>
      <c r="F9" s="99">
        <v>3.5705714E7</v>
      </c>
      <c r="G9" s="32">
        <f t="shared" si="2"/>
        <v>0.0006306419685</v>
      </c>
      <c r="H9" s="8">
        <v>42.0</v>
      </c>
      <c r="J9" s="78" t="s">
        <v>90</v>
      </c>
    </row>
    <row r="10" ht="15.75" customHeight="1">
      <c r="B10" s="3" t="s">
        <v>17</v>
      </c>
      <c r="D10" s="8">
        <v>0.08</v>
      </c>
      <c r="E10" s="32">
        <f t="shared" si="1"/>
        <v>0.002606712284</v>
      </c>
      <c r="F10" s="99">
        <v>8.6447378E7</v>
      </c>
      <c r="G10" s="32">
        <f t="shared" si="2"/>
        <v>0.001526852106</v>
      </c>
      <c r="H10" s="8">
        <v>43.0</v>
      </c>
      <c r="J10" s="78" t="s">
        <v>90</v>
      </c>
    </row>
    <row r="11" ht="15.75" customHeight="1">
      <c r="B11" s="3" t="s">
        <v>12</v>
      </c>
      <c r="D11" s="8">
        <v>0.12</v>
      </c>
      <c r="E11" s="32">
        <f t="shared" si="1"/>
        <v>0.003910068426</v>
      </c>
      <c r="F11" s="99">
        <v>6.7026573E7</v>
      </c>
      <c r="G11" s="32">
        <f t="shared" si="2"/>
        <v>0.001183837689</v>
      </c>
      <c r="H11" s="8">
        <v>51.0</v>
      </c>
      <c r="J11" s="78" t="s">
        <v>90</v>
      </c>
    </row>
    <row r="12" ht="15.75" customHeight="1">
      <c r="B12" s="3" t="s">
        <v>96</v>
      </c>
      <c r="D12" s="8">
        <v>1.57</v>
      </c>
      <c r="E12" s="32">
        <f t="shared" si="1"/>
        <v>0.05115672858</v>
      </c>
      <c r="F12" s="99">
        <v>1.514980269E9</v>
      </c>
      <c r="G12" s="32">
        <f t="shared" si="2"/>
        <v>0.026757906</v>
      </c>
      <c r="H12" s="8">
        <v>52.0</v>
      </c>
      <c r="J12" s="78" t="s">
        <v>90</v>
      </c>
    </row>
    <row r="13" ht="15.75" customHeight="1">
      <c r="B13" s="3" t="s">
        <v>97</v>
      </c>
      <c r="D13" s="8">
        <v>0.2</v>
      </c>
      <c r="E13" s="32">
        <f t="shared" si="1"/>
        <v>0.00651678071</v>
      </c>
      <c r="F13" s="99">
        <v>2.08564943E8</v>
      </c>
      <c r="G13" s="32">
        <f t="shared" si="2"/>
        <v>0.003683718696</v>
      </c>
      <c r="H13" s="8">
        <v>53.0</v>
      </c>
      <c r="J13" s="78" t="s">
        <v>90</v>
      </c>
    </row>
    <row r="14" ht="15.75" customHeight="1">
      <c r="B14" s="3" t="s">
        <v>98</v>
      </c>
      <c r="D14" s="8">
        <v>0.04</v>
      </c>
      <c r="E14" s="32">
        <f t="shared" si="1"/>
        <v>0.001303356142</v>
      </c>
      <c r="F14" s="99">
        <v>4.0814323E7</v>
      </c>
      <c r="G14" s="32">
        <f t="shared" si="2"/>
        <v>0.0007208713148</v>
      </c>
      <c r="H14" s="8">
        <v>54.0</v>
      </c>
      <c r="J14" s="78" t="s">
        <v>90</v>
      </c>
    </row>
    <row r="15" ht="15.75" customHeight="1">
      <c r="B15" s="3" t="s">
        <v>99</v>
      </c>
      <c r="D15" s="8">
        <v>2.38</v>
      </c>
      <c r="E15" s="32">
        <f t="shared" si="1"/>
        <v>0.07754969045</v>
      </c>
      <c r="F15" s="99">
        <v>1.320083558E9</v>
      </c>
      <c r="G15" s="32">
        <f t="shared" si="2"/>
        <v>0.02331559855</v>
      </c>
      <c r="H15" s="8">
        <v>61.0</v>
      </c>
      <c r="J15" s="78" t="s">
        <v>90</v>
      </c>
    </row>
    <row r="16" ht="15.75" customHeight="1">
      <c r="B16" s="3" t="s">
        <v>100</v>
      </c>
      <c r="D16" s="8">
        <v>2.8</v>
      </c>
      <c r="E16" s="32">
        <f t="shared" si="1"/>
        <v>0.09123492994</v>
      </c>
      <c r="F16" s="99">
        <v>1.449245819E9</v>
      </c>
      <c r="G16" s="32">
        <f t="shared" si="2"/>
        <v>0.02559689007</v>
      </c>
      <c r="H16" s="8">
        <v>62.0</v>
      </c>
      <c r="J16" s="78" t="s">
        <v>90</v>
      </c>
    </row>
    <row r="17" ht="7.5" customHeight="1">
      <c r="B17" s="3"/>
      <c r="D17" s="8"/>
      <c r="E17" s="8"/>
      <c r="F17" s="99"/>
      <c r="G17" s="8"/>
      <c r="H17" s="8"/>
    </row>
    <row r="18" ht="15.75" customHeight="1">
      <c r="A18" s="4"/>
      <c r="B18" s="108" t="s">
        <v>101</v>
      </c>
      <c r="C18" s="109"/>
      <c r="D18" s="110">
        <f>SUM(D4:D16)</f>
        <v>30.69</v>
      </c>
      <c r="E18" s="110"/>
      <c r="F18" s="111">
        <f>SUM(F4:F16)</f>
        <v>56618042860</v>
      </c>
      <c r="G18" s="110"/>
      <c r="H18" s="104"/>
      <c r="I18" s="4"/>
      <c r="J18" s="112" t="s">
        <v>103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B19" s="3"/>
      <c r="D19" s="8"/>
      <c r="E19" s="8"/>
      <c r="F19" s="99"/>
      <c r="G19" s="8"/>
      <c r="H19" s="8"/>
    </row>
    <row r="20" ht="15.75" customHeight="1">
      <c r="B20" s="3" t="s">
        <v>104</v>
      </c>
      <c r="D20" s="8">
        <v>23.34</v>
      </c>
      <c r="E20" s="32">
        <f t="shared" ref="E20:E23" si="3">D20/$D$25</f>
        <v>0.7629944426</v>
      </c>
      <c r="F20" s="99">
        <v>5.1823375699E10</v>
      </c>
      <c r="G20" s="32">
        <f t="shared" ref="G20:G23" si="4">F20/$F$25</f>
        <v>0.9164777672</v>
      </c>
      <c r="H20" s="8" t="s">
        <v>107</v>
      </c>
      <c r="J20" s="78" t="s">
        <v>90</v>
      </c>
    </row>
    <row r="21" ht="15.75" customHeight="1">
      <c r="B21" s="3" t="s">
        <v>108</v>
      </c>
      <c r="D21" s="8">
        <v>7.12</v>
      </c>
      <c r="E21" s="32">
        <f t="shared" si="3"/>
        <v>0.2327558025</v>
      </c>
      <c r="F21" s="99">
        <v>4.600715486E9</v>
      </c>
      <c r="G21" s="32">
        <f t="shared" si="4"/>
        <v>0.08136199928</v>
      </c>
      <c r="H21" s="8" t="s">
        <v>109</v>
      </c>
      <c r="J21" s="78" t="s">
        <v>90</v>
      </c>
    </row>
    <row r="22" ht="15.75" customHeight="1">
      <c r="B22" s="3" t="s">
        <v>10</v>
      </c>
      <c r="D22" s="8">
        <v>0.05</v>
      </c>
      <c r="E22" s="32">
        <f t="shared" si="3"/>
        <v>0.001634521085</v>
      </c>
      <c r="F22" s="99">
        <v>3.5705714E7</v>
      </c>
      <c r="G22" s="32">
        <f t="shared" si="4"/>
        <v>0.0006314427148</v>
      </c>
      <c r="H22" s="8">
        <v>42.0</v>
      </c>
      <c r="J22" s="78" t="s">
        <v>90</v>
      </c>
    </row>
    <row r="23" ht="15.75" customHeight="1">
      <c r="B23" s="3" t="s">
        <v>17</v>
      </c>
      <c r="D23" s="8">
        <v>0.08</v>
      </c>
      <c r="E23" s="32">
        <f t="shared" si="3"/>
        <v>0.002615233737</v>
      </c>
      <c r="F23" s="99">
        <v>8.6447378E7</v>
      </c>
      <c r="G23" s="32">
        <f t="shared" si="4"/>
        <v>0.0015287908</v>
      </c>
      <c r="H23" s="8">
        <v>43.0</v>
      </c>
      <c r="J23" s="78" t="s">
        <v>90</v>
      </c>
    </row>
    <row r="24" ht="6.0" customHeight="1">
      <c r="B24" s="3"/>
      <c r="D24" s="8"/>
      <c r="E24" s="8"/>
      <c r="F24" s="99"/>
      <c r="G24" s="8"/>
      <c r="H24" s="8"/>
    </row>
    <row r="25" ht="15.75" customHeight="1">
      <c r="A25" s="4"/>
      <c r="B25" s="108" t="s">
        <v>101</v>
      </c>
      <c r="C25" s="109"/>
      <c r="D25" s="110">
        <f>SUM(D20:D23)</f>
        <v>30.59</v>
      </c>
      <c r="E25" s="110"/>
      <c r="F25" s="111">
        <f>SUM(F20:F23)</f>
        <v>56546244277</v>
      </c>
      <c r="G25" s="110"/>
      <c r="H25" s="104"/>
      <c r="I25" s="4"/>
      <c r="J25" s="112" t="s">
        <v>103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B26" s="3"/>
      <c r="D26" s="8"/>
      <c r="E26" s="8"/>
      <c r="F26" s="99"/>
      <c r="G26" s="8"/>
      <c r="H26" s="8"/>
    </row>
    <row r="27" ht="15.75" customHeight="1">
      <c r="B27" s="3"/>
      <c r="D27" s="8"/>
      <c r="E27" s="8"/>
      <c r="F27" s="99"/>
      <c r="G27" s="8"/>
      <c r="H27" s="8"/>
    </row>
    <row r="28" ht="15.75" customHeight="1">
      <c r="B28" s="3"/>
      <c r="D28" s="8"/>
      <c r="E28" s="8"/>
      <c r="F28" s="99"/>
      <c r="G28" s="8"/>
      <c r="H28" s="8"/>
    </row>
    <row r="29" ht="15.75" customHeight="1">
      <c r="B29" s="3"/>
      <c r="D29" s="8"/>
      <c r="E29" s="8"/>
      <c r="F29" s="99"/>
      <c r="G29" s="8"/>
      <c r="H29" s="8"/>
    </row>
    <row r="30" ht="15.75" customHeight="1">
      <c r="B30" s="3"/>
      <c r="D30" s="8"/>
      <c r="E30" s="8"/>
      <c r="F30" s="99"/>
      <c r="G30" s="8"/>
      <c r="H30" s="8"/>
    </row>
    <row r="31" ht="15.75" customHeight="1">
      <c r="B31" s="3"/>
      <c r="D31" s="8"/>
      <c r="E31" s="8"/>
      <c r="F31" s="99"/>
      <c r="G31" s="8"/>
      <c r="H31" s="8"/>
    </row>
    <row r="32" ht="15.75" customHeight="1">
      <c r="B32" s="3"/>
      <c r="D32" s="8"/>
      <c r="E32" s="8"/>
      <c r="F32" s="99"/>
      <c r="G32" s="8"/>
      <c r="H32" s="8"/>
    </row>
    <row r="33" ht="15.75" customHeight="1">
      <c r="B33" s="3"/>
      <c r="D33" s="8"/>
      <c r="E33" s="8"/>
      <c r="F33" s="99"/>
      <c r="G33" s="8"/>
      <c r="H33" s="8"/>
    </row>
    <row r="34" ht="15.75" customHeight="1">
      <c r="B34" s="3"/>
      <c r="D34" s="8"/>
      <c r="E34" s="8"/>
      <c r="F34" s="99"/>
      <c r="G34" s="8"/>
      <c r="H34" s="8"/>
    </row>
    <row r="35" ht="15.75" customHeight="1">
      <c r="B35" s="3"/>
      <c r="D35" s="8"/>
      <c r="E35" s="8"/>
      <c r="F35" s="99"/>
      <c r="G35" s="8"/>
      <c r="H35" s="8"/>
    </row>
    <row r="36" ht="15.75" customHeight="1">
      <c r="B36" s="3"/>
      <c r="D36" s="8"/>
      <c r="E36" s="8"/>
      <c r="F36" s="99"/>
      <c r="G36" s="8"/>
      <c r="H36" s="8"/>
    </row>
    <row r="37" ht="15.75" customHeight="1">
      <c r="B37" s="3"/>
      <c r="D37" s="8"/>
      <c r="E37" s="8"/>
      <c r="F37" s="99"/>
      <c r="G37" s="8"/>
      <c r="H37" s="8"/>
    </row>
    <row r="38" ht="15.75" customHeight="1">
      <c r="B38" s="3"/>
      <c r="D38" s="8"/>
      <c r="E38" s="8"/>
      <c r="F38" s="99"/>
      <c r="G38" s="8"/>
      <c r="H38" s="8"/>
    </row>
    <row r="39" ht="15.75" customHeight="1">
      <c r="B39" s="3"/>
      <c r="D39" s="8"/>
      <c r="E39" s="8"/>
      <c r="F39" s="99"/>
      <c r="G39" s="8"/>
      <c r="H39" s="8"/>
    </row>
    <row r="40" ht="15.75" customHeight="1">
      <c r="B40" s="3"/>
      <c r="D40" s="8"/>
      <c r="E40" s="8"/>
      <c r="F40" s="99"/>
      <c r="G40" s="8"/>
      <c r="H40" s="8"/>
    </row>
    <row r="41" ht="15.75" customHeight="1">
      <c r="B41" s="3"/>
      <c r="D41" s="8"/>
      <c r="E41" s="8"/>
      <c r="F41" s="99"/>
      <c r="G41" s="8"/>
      <c r="H41" s="8"/>
    </row>
    <row r="42" ht="15.75" customHeight="1">
      <c r="B42" s="3"/>
      <c r="D42" s="8"/>
      <c r="E42" s="8"/>
      <c r="F42" s="99"/>
      <c r="G42" s="8"/>
      <c r="H42" s="8"/>
    </row>
    <row r="43" ht="15.75" customHeight="1">
      <c r="B43" s="3"/>
      <c r="D43" s="8"/>
      <c r="E43" s="8"/>
      <c r="F43" s="99"/>
      <c r="G43" s="8"/>
      <c r="H43" s="8"/>
    </row>
    <row r="44" ht="15.75" customHeight="1">
      <c r="B44" s="3"/>
      <c r="D44" s="8"/>
      <c r="E44" s="8"/>
      <c r="F44" s="99"/>
      <c r="G44" s="8"/>
      <c r="H44" s="8"/>
    </row>
    <row r="45" ht="15.75" customHeight="1">
      <c r="B45" s="3"/>
      <c r="D45" s="8"/>
      <c r="E45" s="8"/>
      <c r="F45" s="99"/>
      <c r="G45" s="8"/>
      <c r="H45" s="8"/>
    </row>
    <row r="46" ht="15.75" customHeight="1">
      <c r="B46" s="3"/>
      <c r="D46" s="8"/>
      <c r="E46" s="8"/>
      <c r="F46" s="99"/>
      <c r="G46" s="8"/>
      <c r="H46" s="8"/>
    </row>
    <row r="47" ht="15.75" customHeight="1">
      <c r="B47" s="3"/>
      <c r="D47" s="8"/>
      <c r="E47" s="8"/>
      <c r="F47" s="99"/>
      <c r="G47" s="8"/>
      <c r="H47" s="8"/>
    </row>
    <row r="48" ht="15.75" customHeight="1">
      <c r="B48" s="3"/>
      <c r="D48" s="8"/>
      <c r="E48" s="8"/>
      <c r="F48" s="99"/>
      <c r="G48" s="8"/>
      <c r="H48" s="8"/>
    </row>
    <row r="49" ht="15.75" customHeight="1">
      <c r="B49" s="3"/>
      <c r="D49" s="8"/>
      <c r="E49" s="8"/>
      <c r="F49" s="99"/>
      <c r="G49" s="8"/>
      <c r="H49" s="8"/>
    </row>
    <row r="50" ht="15.75" customHeight="1">
      <c r="B50" s="3"/>
      <c r="D50" s="8"/>
      <c r="E50" s="8"/>
      <c r="F50" s="99"/>
      <c r="G50" s="8"/>
      <c r="H50" s="8"/>
    </row>
    <row r="51" ht="15.75" customHeight="1">
      <c r="B51" s="3"/>
      <c r="D51" s="8"/>
      <c r="E51" s="8"/>
      <c r="F51" s="99"/>
      <c r="G51" s="8"/>
      <c r="H51" s="8"/>
    </row>
    <row r="52" ht="15.75" customHeight="1">
      <c r="B52" s="3"/>
      <c r="D52" s="8"/>
      <c r="E52" s="8"/>
      <c r="F52" s="99"/>
      <c r="G52" s="8"/>
      <c r="H52" s="8"/>
    </row>
    <row r="53" ht="15.75" customHeight="1">
      <c r="B53" s="3"/>
      <c r="D53" s="8"/>
      <c r="E53" s="8"/>
      <c r="F53" s="99"/>
      <c r="G53" s="8"/>
      <c r="H53" s="8"/>
    </row>
    <row r="54" ht="15.75" customHeight="1">
      <c r="B54" s="3"/>
      <c r="D54" s="8"/>
      <c r="E54" s="8"/>
      <c r="F54" s="99"/>
      <c r="G54" s="8"/>
      <c r="H54" s="8"/>
    </row>
    <row r="55" ht="15.75" customHeight="1">
      <c r="B55" s="3"/>
      <c r="D55" s="8"/>
      <c r="E55" s="8"/>
      <c r="F55" s="99"/>
      <c r="G55" s="8"/>
      <c r="H55" s="8"/>
    </row>
    <row r="56" ht="15.75" customHeight="1">
      <c r="B56" s="3"/>
      <c r="D56" s="8"/>
      <c r="E56" s="8"/>
      <c r="F56" s="99"/>
      <c r="G56" s="8"/>
      <c r="H56" s="8"/>
    </row>
    <row r="57" ht="15.75" customHeight="1">
      <c r="B57" s="3"/>
      <c r="D57" s="8"/>
      <c r="E57" s="8"/>
      <c r="F57" s="99"/>
      <c r="G57" s="8"/>
      <c r="H57" s="8"/>
    </row>
    <row r="58" ht="15.75" customHeight="1">
      <c r="B58" s="3"/>
      <c r="D58" s="8"/>
      <c r="E58" s="8"/>
      <c r="F58" s="99"/>
      <c r="G58" s="8"/>
      <c r="H58" s="8"/>
    </row>
    <row r="59" ht="15.75" customHeight="1">
      <c r="B59" s="3"/>
      <c r="D59" s="8"/>
      <c r="E59" s="8"/>
      <c r="F59" s="99"/>
      <c r="G59" s="8"/>
      <c r="H59" s="8"/>
    </row>
    <row r="60" ht="15.75" customHeight="1">
      <c r="B60" s="3"/>
      <c r="D60" s="8"/>
      <c r="E60" s="8"/>
      <c r="F60" s="99"/>
      <c r="G60" s="8"/>
      <c r="H60" s="8"/>
    </row>
    <row r="61" ht="15.75" customHeight="1">
      <c r="B61" s="3"/>
      <c r="D61" s="8"/>
      <c r="E61" s="8"/>
      <c r="F61" s="99"/>
      <c r="G61" s="8"/>
      <c r="H61" s="8"/>
    </row>
    <row r="62" ht="15.75" customHeight="1">
      <c r="B62" s="3"/>
      <c r="D62" s="8"/>
      <c r="E62" s="8"/>
      <c r="F62" s="99"/>
      <c r="G62" s="8"/>
      <c r="H62" s="8"/>
    </row>
    <row r="63" ht="15.75" customHeight="1">
      <c r="B63" s="3"/>
      <c r="D63" s="8"/>
      <c r="E63" s="8"/>
      <c r="F63" s="99"/>
      <c r="G63" s="8"/>
      <c r="H63" s="8"/>
    </row>
    <row r="64" ht="15.75" customHeight="1">
      <c r="B64" s="3"/>
      <c r="D64" s="8"/>
      <c r="E64" s="8"/>
      <c r="F64" s="99"/>
      <c r="G64" s="8"/>
      <c r="H64" s="8"/>
    </row>
    <row r="65" ht="15.75" customHeight="1">
      <c r="B65" s="3"/>
      <c r="D65" s="8"/>
      <c r="E65" s="8"/>
      <c r="F65" s="99"/>
      <c r="G65" s="8"/>
      <c r="H65" s="8"/>
    </row>
    <row r="66" ht="15.75" customHeight="1">
      <c r="B66" s="3"/>
      <c r="D66" s="8"/>
      <c r="E66" s="8"/>
      <c r="F66" s="99"/>
      <c r="G66" s="8"/>
      <c r="H66" s="8"/>
    </row>
    <row r="67" ht="15.75" customHeight="1">
      <c r="B67" s="3"/>
      <c r="D67" s="8"/>
      <c r="E67" s="8"/>
      <c r="F67" s="99"/>
      <c r="G67" s="8"/>
      <c r="H67" s="8"/>
    </row>
    <row r="68" ht="15.75" customHeight="1">
      <c r="B68" s="3"/>
      <c r="D68" s="8"/>
      <c r="E68" s="8"/>
      <c r="F68" s="99"/>
      <c r="G68" s="8"/>
      <c r="H68" s="8"/>
    </row>
    <row r="69" ht="15.75" customHeight="1">
      <c r="B69" s="3"/>
      <c r="D69" s="8"/>
      <c r="E69" s="8"/>
      <c r="F69" s="99"/>
      <c r="G69" s="8"/>
      <c r="H69" s="8"/>
    </row>
    <row r="70" ht="15.75" customHeight="1">
      <c r="B70" s="3"/>
      <c r="D70" s="8"/>
      <c r="E70" s="8"/>
      <c r="F70" s="99"/>
      <c r="G70" s="8"/>
      <c r="H70" s="8"/>
    </row>
    <row r="71" ht="15.75" customHeight="1">
      <c r="B71" s="3"/>
      <c r="D71" s="8"/>
      <c r="E71" s="8"/>
      <c r="F71" s="99"/>
      <c r="G71" s="8"/>
      <c r="H71" s="8"/>
    </row>
    <row r="72" ht="15.75" customHeight="1">
      <c r="B72" s="3"/>
      <c r="D72" s="8"/>
      <c r="E72" s="8"/>
      <c r="F72" s="99"/>
      <c r="G72" s="8"/>
      <c r="H72" s="8"/>
    </row>
    <row r="73" ht="15.75" customHeight="1">
      <c r="B73" s="3"/>
      <c r="D73" s="8"/>
      <c r="E73" s="8"/>
      <c r="F73" s="99"/>
      <c r="G73" s="8"/>
      <c r="H73" s="8"/>
    </row>
    <row r="74" ht="15.75" customHeight="1">
      <c r="B74" s="3"/>
      <c r="D74" s="8"/>
      <c r="E74" s="8"/>
      <c r="F74" s="99"/>
      <c r="G74" s="8"/>
      <c r="H74" s="8"/>
    </row>
    <row r="75" ht="15.75" customHeight="1">
      <c r="B75" s="3"/>
      <c r="D75" s="8"/>
      <c r="E75" s="8"/>
      <c r="F75" s="99"/>
      <c r="G75" s="8"/>
      <c r="H75" s="8"/>
    </row>
    <row r="76" ht="15.75" customHeight="1">
      <c r="B76" s="3"/>
      <c r="D76" s="8"/>
      <c r="E76" s="8"/>
      <c r="F76" s="99"/>
      <c r="G76" s="8"/>
      <c r="H76" s="8"/>
    </row>
    <row r="77" ht="15.75" customHeight="1">
      <c r="B77" s="3"/>
      <c r="D77" s="8"/>
      <c r="E77" s="8"/>
      <c r="F77" s="99"/>
      <c r="G77" s="8"/>
      <c r="H77" s="8"/>
    </row>
    <row r="78" ht="15.75" customHeight="1">
      <c r="B78" s="3"/>
      <c r="D78" s="8"/>
      <c r="E78" s="8"/>
      <c r="F78" s="99"/>
      <c r="G78" s="8"/>
      <c r="H78" s="8"/>
    </row>
    <row r="79" ht="15.75" customHeight="1">
      <c r="B79" s="3"/>
      <c r="D79" s="8"/>
      <c r="E79" s="8"/>
      <c r="F79" s="99"/>
      <c r="G79" s="8"/>
      <c r="H79" s="8"/>
    </row>
    <row r="80" ht="15.75" customHeight="1">
      <c r="B80" s="3"/>
      <c r="D80" s="8"/>
      <c r="E80" s="8"/>
      <c r="F80" s="99"/>
      <c r="G80" s="8"/>
      <c r="H80" s="8"/>
    </row>
    <row r="81" ht="15.75" customHeight="1">
      <c r="B81" s="3"/>
      <c r="D81" s="8"/>
      <c r="E81" s="8"/>
      <c r="F81" s="99"/>
      <c r="G81" s="8"/>
      <c r="H81" s="8"/>
    </row>
    <row r="82" ht="15.75" customHeight="1">
      <c r="B82" s="3"/>
      <c r="D82" s="8"/>
      <c r="E82" s="8"/>
      <c r="F82" s="99"/>
      <c r="G82" s="8"/>
      <c r="H82" s="8"/>
    </row>
    <row r="83" ht="15.75" customHeight="1">
      <c r="B83" s="3"/>
      <c r="D83" s="8"/>
      <c r="E83" s="8"/>
      <c r="F83" s="99"/>
      <c r="G83" s="8"/>
      <c r="H83" s="8"/>
    </row>
    <row r="84" ht="15.75" customHeight="1">
      <c r="B84" s="3"/>
      <c r="D84" s="8"/>
      <c r="E84" s="8"/>
      <c r="F84" s="99"/>
      <c r="G84" s="8"/>
      <c r="H84" s="8"/>
    </row>
    <row r="85" ht="15.75" customHeight="1">
      <c r="B85" s="3"/>
      <c r="D85" s="8"/>
      <c r="E85" s="8"/>
      <c r="F85" s="99"/>
      <c r="G85" s="8"/>
      <c r="H85" s="8"/>
    </row>
    <row r="86" ht="15.75" customHeight="1">
      <c r="B86" s="3"/>
      <c r="D86" s="8"/>
      <c r="E86" s="8"/>
      <c r="F86" s="99"/>
      <c r="G86" s="8"/>
      <c r="H86" s="8"/>
    </row>
    <row r="87" ht="15.75" customHeight="1">
      <c r="B87" s="3"/>
      <c r="D87" s="8"/>
      <c r="E87" s="8"/>
      <c r="F87" s="99"/>
      <c r="G87" s="8"/>
      <c r="H87" s="8"/>
    </row>
    <row r="88" ht="15.75" customHeight="1">
      <c r="B88" s="3"/>
      <c r="D88" s="8"/>
      <c r="E88" s="8"/>
      <c r="F88" s="99"/>
      <c r="G88" s="8"/>
      <c r="H88" s="8"/>
    </row>
    <row r="89" ht="15.75" customHeight="1">
      <c r="B89" s="3"/>
      <c r="D89" s="8"/>
      <c r="E89" s="8"/>
      <c r="F89" s="99"/>
      <c r="G89" s="8"/>
      <c r="H89" s="8"/>
    </row>
    <row r="90" ht="15.75" customHeight="1">
      <c r="B90" s="3"/>
      <c r="D90" s="8"/>
      <c r="E90" s="8"/>
      <c r="F90" s="99"/>
      <c r="G90" s="8"/>
      <c r="H90" s="8"/>
    </row>
    <row r="91" ht="15.75" customHeight="1">
      <c r="B91" s="3"/>
      <c r="D91" s="8"/>
      <c r="E91" s="8"/>
      <c r="F91" s="99"/>
      <c r="G91" s="8"/>
      <c r="H91" s="8"/>
    </row>
    <row r="92" ht="15.75" customHeight="1">
      <c r="B92" s="3"/>
      <c r="D92" s="8"/>
      <c r="E92" s="8"/>
      <c r="F92" s="99"/>
      <c r="G92" s="8"/>
      <c r="H92" s="8"/>
    </row>
    <row r="93" ht="15.75" customHeight="1">
      <c r="B93" s="3"/>
      <c r="D93" s="8"/>
      <c r="E93" s="8"/>
      <c r="F93" s="99"/>
      <c r="G93" s="8"/>
      <c r="H93" s="8"/>
    </row>
    <row r="94" ht="15.75" customHeight="1">
      <c r="B94" s="3"/>
      <c r="D94" s="8"/>
      <c r="E94" s="8"/>
      <c r="F94" s="99"/>
      <c r="G94" s="8"/>
      <c r="H94" s="8"/>
    </row>
    <row r="95" ht="15.75" customHeight="1">
      <c r="B95" s="3"/>
      <c r="D95" s="8"/>
      <c r="E95" s="8"/>
      <c r="F95" s="99"/>
      <c r="G95" s="8"/>
      <c r="H95" s="8"/>
    </row>
    <row r="96" ht="15.75" customHeight="1">
      <c r="B96" s="3"/>
      <c r="D96" s="8"/>
      <c r="E96" s="8"/>
      <c r="F96" s="99"/>
      <c r="G96" s="8"/>
      <c r="H96" s="8"/>
    </row>
    <row r="97" ht="15.75" customHeight="1">
      <c r="B97" s="3"/>
      <c r="D97" s="8"/>
      <c r="E97" s="8"/>
      <c r="F97" s="99"/>
      <c r="G97" s="8"/>
      <c r="H97" s="8"/>
    </row>
    <row r="98" ht="15.75" customHeight="1">
      <c r="B98" s="3"/>
      <c r="D98" s="8"/>
      <c r="E98" s="8"/>
      <c r="F98" s="99"/>
      <c r="G98" s="8"/>
      <c r="H98" s="8"/>
    </row>
    <row r="99" ht="15.75" customHeight="1">
      <c r="B99" s="3"/>
      <c r="D99" s="8"/>
      <c r="E99" s="8"/>
      <c r="F99" s="99"/>
      <c r="G99" s="8"/>
      <c r="H99" s="8"/>
    </row>
    <row r="100" ht="15.75" customHeight="1">
      <c r="B100" s="3"/>
      <c r="D100" s="8"/>
      <c r="E100" s="8"/>
      <c r="F100" s="99"/>
      <c r="G100" s="8"/>
      <c r="H100" s="8"/>
    </row>
    <row r="101" ht="15.75" customHeight="1">
      <c r="B101" s="3"/>
      <c r="D101" s="8"/>
      <c r="E101" s="8"/>
      <c r="F101" s="99"/>
      <c r="G101" s="8"/>
      <c r="H101" s="8"/>
    </row>
    <row r="102" ht="15.75" customHeight="1">
      <c r="B102" s="3"/>
      <c r="D102" s="8"/>
      <c r="E102" s="8"/>
      <c r="F102" s="99"/>
      <c r="G102" s="8"/>
      <c r="H102" s="8"/>
    </row>
    <row r="103" ht="15.75" customHeight="1">
      <c r="B103" s="3"/>
      <c r="D103" s="8"/>
      <c r="E103" s="8"/>
      <c r="F103" s="99"/>
      <c r="G103" s="8"/>
      <c r="H103" s="8"/>
    </row>
    <row r="104" ht="15.75" customHeight="1">
      <c r="B104" s="3"/>
      <c r="D104" s="8"/>
      <c r="E104" s="8"/>
      <c r="F104" s="99"/>
      <c r="G104" s="8"/>
      <c r="H104" s="8"/>
    </row>
    <row r="105" ht="15.75" customHeight="1">
      <c r="B105" s="3"/>
      <c r="D105" s="8"/>
      <c r="E105" s="8"/>
      <c r="F105" s="99"/>
      <c r="G105" s="8"/>
      <c r="H105" s="8"/>
    </row>
    <row r="106" ht="15.75" customHeight="1">
      <c r="B106" s="3"/>
      <c r="D106" s="8"/>
      <c r="E106" s="8"/>
      <c r="F106" s="99"/>
      <c r="G106" s="8"/>
      <c r="H106" s="8"/>
    </row>
    <row r="107" ht="15.75" customHeight="1">
      <c r="B107" s="3"/>
      <c r="D107" s="8"/>
      <c r="E107" s="8"/>
      <c r="F107" s="99"/>
      <c r="G107" s="8"/>
      <c r="H107" s="8"/>
    </row>
    <row r="108" ht="15.75" customHeight="1">
      <c r="B108" s="3"/>
      <c r="D108" s="8"/>
      <c r="E108" s="8"/>
      <c r="F108" s="99"/>
      <c r="G108" s="8"/>
      <c r="H108" s="8"/>
    </row>
    <row r="109" ht="15.75" customHeight="1">
      <c r="B109" s="3"/>
      <c r="D109" s="8"/>
      <c r="E109" s="8"/>
      <c r="F109" s="99"/>
      <c r="G109" s="8"/>
      <c r="H109" s="8"/>
    </row>
    <row r="110" ht="15.75" customHeight="1">
      <c r="B110" s="3"/>
      <c r="D110" s="8"/>
      <c r="E110" s="8"/>
      <c r="F110" s="99"/>
      <c r="G110" s="8"/>
      <c r="H110" s="8"/>
    </row>
    <row r="111" ht="15.75" customHeight="1">
      <c r="B111" s="3"/>
      <c r="D111" s="8"/>
      <c r="E111" s="8"/>
      <c r="F111" s="99"/>
      <c r="G111" s="8"/>
      <c r="H111" s="8"/>
    </row>
    <row r="112" ht="15.75" customHeight="1">
      <c r="B112" s="3"/>
      <c r="D112" s="8"/>
      <c r="E112" s="8"/>
      <c r="F112" s="99"/>
      <c r="G112" s="8"/>
      <c r="H112" s="8"/>
    </row>
    <row r="113" ht="15.75" customHeight="1">
      <c r="B113" s="3"/>
      <c r="D113" s="8"/>
      <c r="E113" s="8"/>
      <c r="F113" s="99"/>
      <c r="G113" s="8"/>
      <c r="H113" s="8"/>
    </row>
    <row r="114" ht="15.75" customHeight="1">
      <c r="B114" s="3"/>
      <c r="D114" s="8"/>
      <c r="E114" s="8"/>
      <c r="F114" s="99"/>
      <c r="G114" s="8"/>
      <c r="H114" s="8"/>
    </row>
    <row r="115" ht="15.75" customHeight="1">
      <c r="B115" s="3"/>
      <c r="D115" s="8"/>
      <c r="E115" s="8"/>
      <c r="F115" s="99"/>
      <c r="G115" s="8"/>
      <c r="H115" s="8"/>
    </row>
    <row r="116" ht="15.75" customHeight="1">
      <c r="B116" s="3"/>
      <c r="D116" s="8"/>
      <c r="E116" s="8"/>
      <c r="F116" s="99"/>
      <c r="G116" s="8"/>
      <c r="H116" s="8"/>
    </row>
    <row r="117" ht="15.75" customHeight="1">
      <c r="B117" s="3"/>
      <c r="D117" s="8"/>
      <c r="E117" s="8"/>
      <c r="F117" s="99"/>
      <c r="G117" s="8"/>
      <c r="H117" s="8"/>
    </row>
    <row r="118" ht="15.75" customHeight="1">
      <c r="B118" s="3"/>
      <c r="D118" s="8"/>
      <c r="E118" s="8"/>
      <c r="F118" s="99"/>
      <c r="G118" s="8"/>
      <c r="H118" s="8"/>
    </row>
    <row r="119" ht="15.75" customHeight="1">
      <c r="B119" s="3"/>
      <c r="D119" s="8"/>
      <c r="E119" s="8"/>
      <c r="F119" s="99"/>
      <c r="G119" s="8"/>
      <c r="H119" s="8"/>
    </row>
    <row r="120" ht="15.75" customHeight="1">
      <c r="B120" s="3"/>
      <c r="D120" s="8"/>
      <c r="E120" s="8"/>
      <c r="F120" s="99"/>
      <c r="G120" s="8"/>
      <c r="H120" s="8"/>
    </row>
    <row r="121" ht="15.75" customHeight="1">
      <c r="B121" s="3"/>
      <c r="D121" s="8"/>
      <c r="E121" s="8"/>
      <c r="F121" s="99"/>
      <c r="G121" s="8"/>
      <c r="H121" s="8"/>
    </row>
    <row r="122" ht="15.75" customHeight="1">
      <c r="B122" s="3"/>
      <c r="D122" s="8"/>
      <c r="E122" s="8"/>
      <c r="F122" s="99"/>
      <c r="G122" s="8"/>
      <c r="H122" s="8"/>
    </row>
    <row r="123" ht="15.75" customHeight="1">
      <c r="B123" s="3"/>
      <c r="D123" s="8"/>
      <c r="E123" s="8"/>
      <c r="F123" s="99"/>
      <c r="G123" s="8"/>
      <c r="H123" s="8"/>
    </row>
    <row r="124" ht="15.75" customHeight="1">
      <c r="B124" s="3"/>
      <c r="D124" s="8"/>
      <c r="E124" s="8"/>
      <c r="F124" s="99"/>
      <c r="G124" s="8"/>
      <c r="H124" s="8"/>
    </row>
    <row r="125" ht="15.75" customHeight="1">
      <c r="B125" s="3"/>
      <c r="D125" s="8"/>
      <c r="E125" s="8"/>
      <c r="F125" s="99"/>
      <c r="G125" s="8"/>
      <c r="H125" s="8"/>
    </row>
    <row r="126" ht="15.75" customHeight="1">
      <c r="B126" s="3"/>
      <c r="D126" s="8"/>
      <c r="E126" s="8"/>
      <c r="F126" s="99"/>
      <c r="G126" s="8"/>
      <c r="H126" s="8"/>
    </row>
    <row r="127" ht="15.75" customHeight="1">
      <c r="B127" s="3"/>
      <c r="D127" s="8"/>
      <c r="E127" s="8"/>
      <c r="F127" s="99"/>
      <c r="G127" s="8"/>
      <c r="H127" s="8"/>
    </row>
    <row r="128" ht="15.75" customHeight="1">
      <c r="B128" s="3"/>
      <c r="D128" s="8"/>
      <c r="E128" s="8"/>
      <c r="F128" s="99"/>
      <c r="G128" s="8"/>
      <c r="H128" s="8"/>
    </row>
    <row r="129" ht="15.75" customHeight="1">
      <c r="B129" s="3"/>
      <c r="D129" s="8"/>
      <c r="E129" s="8"/>
      <c r="F129" s="99"/>
      <c r="G129" s="8"/>
      <c r="H129" s="8"/>
    </row>
    <row r="130" ht="15.75" customHeight="1">
      <c r="B130" s="3"/>
      <c r="D130" s="8"/>
      <c r="E130" s="8"/>
      <c r="F130" s="99"/>
      <c r="G130" s="8"/>
      <c r="H130" s="8"/>
    </row>
    <row r="131" ht="15.75" customHeight="1">
      <c r="B131" s="3"/>
      <c r="D131" s="8"/>
      <c r="E131" s="8"/>
      <c r="F131" s="99"/>
      <c r="G131" s="8"/>
      <c r="H131" s="8"/>
    </row>
    <row r="132" ht="15.75" customHeight="1">
      <c r="B132" s="3"/>
      <c r="D132" s="8"/>
      <c r="E132" s="8"/>
      <c r="F132" s="99"/>
      <c r="G132" s="8"/>
      <c r="H132" s="8"/>
    </row>
    <row r="133" ht="15.75" customHeight="1">
      <c r="B133" s="3"/>
      <c r="D133" s="8"/>
      <c r="E133" s="8"/>
      <c r="F133" s="99"/>
      <c r="G133" s="8"/>
      <c r="H133" s="8"/>
    </row>
    <row r="134" ht="15.75" customHeight="1">
      <c r="B134" s="3"/>
      <c r="D134" s="8"/>
      <c r="E134" s="8"/>
      <c r="F134" s="99"/>
      <c r="G134" s="8"/>
      <c r="H134" s="8"/>
    </row>
    <row r="135" ht="15.75" customHeight="1">
      <c r="B135" s="3"/>
      <c r="D135" s="8"/>
      <c r="E135" s="8"/>
      <c r="F135" s="99"/>
      <c r="G135" s="8"/>
      <c r="H135" s="8"/>
    </row>
    <row r="136" ht="15.75" customHeight="1">
      <c r="B136" s="3"/>
      <c r="D136" s="8"/>
      <c r="E136" s="8"/>
      <c r="F136" s="99"/>
      <c r="G136" s="8"/>
      <c r="H136" s="8"/>
    </row>
    <row r="137" ht="15.75" customHeight="1">
      <c r="B137" s="3"/>
      <c r="D137" s="8"/>
      <c r="E137" s="8"/>
      <c r="F137" s="99"/>
      <c r="G137" s="8"/>
      <c r="H137" s="8"/>
    </row>
    <row r="138" ht="15.75" customHeight="1">
      <c r="B138" s="3"/>
      <c r="D138" s="8"/>
      <c r="E138" s="8"/>
      <c r="F138" s="99"/>
      <c r="G138" s="8"/>
      <c r="H138" s="8"/>
    </row>
    <row r="139" ht="15.75" customHeight="1">
      <c r="B139" s="3"/>
      <c r="D139" s="8"/>
      <c r="E139" s="8"/>
      <c r="F139" s="99"/>
      <c r="G139" s="8"/>
      <c r="H139" s="8"/>
    </row>
    <row r="140" ht="15.75" customHeight="1">
      <c r="B140" s="3"/>
      <c r="D140" s="8"/>
      <c r="E140" s="8"/>
      <c r="F140" s="99"/>
      <c r="G140" s="8"/>
      <c r="H140" s="8"/>
    </row>
    <row r="141" ht="15.75" customHeight="1">
      <c r="B141" s="3"/>
      <c r="D141" s="8"/>
      <c r="E141" s="8"/>
      <c r="F141" s="99"/>
      <c r="G141" s="8"/>
      <c r="H141" s="8"/>
    </row>
    <row r="142" ht="15.75" customHeight="1">
      <c r="B142" s="3"/>
      <c r="D142" s="8"/>
      <c r="E142" s="8"/>
      <c r="F142" s="99"/>
      <c r="G142" s="8"/>
      <c r="H142" s="8"/>
    </row>
    <row r="143" ht="15.75" customHeight="1">
      <c r="B143" s="3"/>
      <c r="D143" s="8"/>
      <c r="E143" s="8"/>
      <c r="F143" s="99"/>
      <c r="G143" s="8"/>
      <c r="H143" s="8"/>
    </row>
    <row r="144" ht="15.75" customHeight="1">
      <c r="B144" s="3"/>
      <c r="D144" s="8"/>
      <c r="E144" s="8"/>
      <c r="F144" s="99"/>
      <c r="G144" s="8"/>
      <c r="H144" s="8"/>
    </row>
    <row r="145" ht="15.75" customHeight="1">
      <c r="B145" s="3"/>
      <c r="D145" s="8"/>
      <c r="E145" s="8"/>
      <c r="F145" s="99"/>
      <c r="G145" s="8"/>
      <c r="H145" s="8"/>
    </row>
    <row r="146" ht="15.75" customHeight="1">
      <c r="B146" s="3"/>
      <c r="D146" s="8"/>
      <c r="E146" s="8"/>
      <c r="F146" s="99"/>
      <c r="G146" s="8"/>
      <c r="H146" s="8"/>
    </row>
    <row r="147" ht="15.75" customHeight="1">
      <c r="B147" s="3"/>
      <c r="D147" s="8"/>
      <c r="E147" s="8"/>
      <c r="F147" s="99"/>
      <c r="G147" s="8"/>
      <c r="H147" s="8"/>
    </row>
    <row r="148" ht="15.75" customHeight="1">
      <c r="B148" s="3"/>
      <c r="D148" s="8"/>
      <c r="E148" s="8"/>
      <c r="F148" s="99"/>
      <c r="G148" s="8"/>
      <c r="H148" s="8"/>
    </row>
    <row r="149" ht="15.75" customHeight="1">
      <c r="B149" s="3"/>
      <c r="D149" s="8"/>
      <c r="E149" s="8"/>
      <c r="F149" s="99"/>
      <c r="G149" s="8"/>
      <c r="H149" s="8"/>
    </row>
    <row r="150" ht="15.75" customHeight="1">
      <c r="B150" s="3"/>
      <c r="D150" s="8"/>
      <c r="E150" s="8"/>
      <c r="F150" s="99"/>
      <c r="G150" s="8"/>
      <c r="H150" s="8"/>
    </row>
    <row r="151" ht="15.75" customHeight="1">
      <c r="B151" s="3"/>
      <c r="D151" s="8"/>
      <c r="E151" s="8"/>
      <c r="F151" s="99"/>
      <c r="G151" s="8"/>
      <c r="H151" s="8"/>
    </row>
    <row r="152" ht="15.75" customHeight="1">
      <c r="B152" s="3"/>
      <c r="D152" s="8"/>
      <c r="E152" s="8"/>
      <c r="F152" s="99"/>
      <c r="G152" s="8"/>
      <c r="H152" s="8"/>
    </row>
    <row r="153" ht="15.75" customHeight="1">
      <c r="B153" s="3"/>
      <c r="D153" s="8"/>
      <c r="E153" s="8"/>
      <c r="F153" s="99"/>
      <c r="G153" s="8"/>
      <c r="H153" s="8"/>
    </row>
    <row r="154" ht="15.75" customHeight="1">
      <c r="B154" s="3"/>
      <c r="D154" s="8"/>
      <c r="E154" s="8"/>
      <c r="F154" s="99"/>
      <c r="G154" s="8"/>
      <c r="H154" s="8"/>
    </row>
    <row r="155" ht="15.75" customHeight="1">
      <c r="B155" s="3"/>
      <c r="D155" s="8"/>
      <c r="E155" s="8"/>
      <c r="F155" s="99"/>
      <c r="G155" s="8"/>
      <c r="H155" s="8"/>
    </row>
    <row r="156" ht="15.75" customHeight="1">
      <c r="B156" s="3"/>
      <c r="D156" s="8"/>
      <c r="E156" s="8"/>
      <c r="F156" s="99"/>
      <c r="G156" s="8"/>
      <c r="H156" s="8"/>
    </row>
    <row r="157" ht="15.75" customHeight="1">
      <c r="B157" s="3"/>
      <c r="D157" s="8"/>
      <c r="E157" s="8"/>
      <c r="F157" s="99"/>
      <c r="G157" s="8"/>
      <c r="H157" s="8"/>
    </row>
    <row r="158" ht="15.75" customHeight="1">
      <c r="B158" s="3"/>
      <c r="D158" s="8"/>
      <c r="E158" s="8"/>
      <c r="F158" s="99"/>
      <c r="G158" s="8"/>
      <c r="H158" s="8"/>
    </row>
    <row r="159" ht="15.75" customHeight="1">
      <c r="B159" s="3"/>
      <c r="D159" s="8"/>
      <c r="E159" s="8"/>
      <c r="F159" s="99"/>
      <c r="G159" s="8"/>
      <c r="H159" s="8"/>
    </row>
    <row r="160" ht="15.75" customHeight="1">
      <c r="B160" s="3"/>
      <c r="D160" s="8"/>
      <c r="E160" s="8"/>
      <c r="F160" s="99"/>
      <c r="G160" s="8"/>
      <c r="H160" s="8"/>
    </row>
    <row r="161" ht="15.75" customHeight="1">
      <c r="B161" s="3"/>
      <c r="D161" s="8"/>
      <c r="E161" s="8"/>
      <c r="F161" s="99"/>
      <c r="G161" s="8"/>
      <c r="H161" s="8"/>
    </row>
    <row r="162" ht="15.75" customHeight="1">
      <c r="B162" s="3"/>
      <c r="D162" s="8"/>
      <c r="E162" s="8"/>
      <c r="F162" s="99"/>
      <c r="G162" s="8"/>
      <c r="H162" s="8"/>
    </row>
    <row r="163" ht="15.75" customHeight="1">
      <c r="B163" s="3"/>
      <c r="D163" s="8"/>
      <c r="E163" s="8"/>
      <c r="F163" s="99"/>
      <c r="G163" s="8"/>
      <c r="H163" s="8"/>
    </row>
    <row r="164" ht="15.75" customHeight="1">
      <c r="B164" s="3"/>
      <c r="D164" s="8"/>
      <c r="E164" s="8"/>
      <c r="F164" s="99"/>
      <c r="G164" s="8"/>
      <c r="H164" s="8"/>
    </row>
    <row r="165" ht="15.75" customHeight="1">
      <c r="B165" s="3"/>
      <c r="D165" s="8"/>
      <c r="E165" s="8"/>
      <c r="F165" s="99"/>
      <c r="G165" s="8"/>
      <c r="H165" s="8"/>
    </row>
    <row r="166" ht="15.75" customHeight="1">
      <c r="B166" s="3"/>
      <c r="D166" s="8"/>
      <c r="E166" s="8"/>
      <c r="F166" s="99"/>
      <c r="G166" s="8"/>
      <c r="H166" s="8"/>
    </row>
    <row r="167" ht="15.75" customHeight="1">
      <c r="B167" s="3"/>
      <c r="D167" s="8"/>
      <c r="E167" s="8"/>
      <c r="F167" s="99"/>
      <c r="G167" s="8"/>
      <c r="H167" s="8"/>
    </row>
    <row r="168" ht="15.75" customHeight="1">
      <c r="B168" s="3"/>
      <c r="D168" s="8"/>
      <c r="E168" s="8"/>
      <c r="F168" s="99"/>
      <c r="G168" s="8"/>
      <c r="H168" s="8"/>
    </row>
    <row r="169" ht="15.75" customHeight="1">
      <c r="B169" s="3"/>
      <c r="D169" s="8"/>
      <c r="E169" s="8"/>
      <c r="F169" s="99"/>
      <c r="G169" s="8"/>
      <c r="H169" s="8"/>
    </row>
    <row r="170" ht="15.75" customHeight="1">
      <c r="B170" s="3"/>
      <c r="D170" s="8"/>
      <c r="E170" s="8"/>
      <c r="F170" s="99"/>
      <c r="G170" s="8"/>
      <c r="H170" s="8"/>
    </row>
    <row r="171" ht="15.75" customHeight="1">
      <c r="B171" s="3"/>
      <c r="D171" s="8"/>
      <c r="E171" s="8"/>
      <c r="F171" s="99"/>
      <c r="G171" s="8"/>
      <c r="H171" s="8"/>
    </row>
    <row r="172" ht="15.75" customHeight="1">
      <c r="B172" s="3"/>
      <c r="D172" s="8"/>
      <c r="E172" s="8"/>
      <c r="F172" s="99"/>
      <c r="G172" s="8"/>
      <c r="H172" s="8"/>
    </row>
    <row r="173" ht="15.75" customHeight="1">
      <c r="B173" s="3"/>
      <c r="D173" s="8"/>
      <c r="E173" s="8"/>
      <c r="F173" s="99"/>
      <c r="G173" s="8"/>
      <c r="H173" s="8"/>
    </row>
    <row r="174" ht="15.75" customHeight="1">
      <c r="B174" s="3"/>
      <c r="D174" s="8"/>
      <c r="E174" s="8"/>
      <c r="F174" s="99"/>
      <c r="G174" s="8"/>
      <c r="H174" s="8"/>
    </row>
    <row r="175" ht="15.75" customHeight="1">
      <c r="B175" s="3"/>
      <c r="D175" s="8"/>
      <c r="E175" s="8"/>
      <c r="F175" s="99"/>
      <c r="G175" s="8"/>
      <c r="H175" s="8"/>
    </row>
    <row r="176" ht="15.75" customHeight="1">
      <c r="B176" s="3"/>
      <c r="D176" s="8"/>
      <c r="E176" s="8"/>
      <c r="F176" s="99"/>
      <c r="G176" s="8"/>
      <c r="H176" s="8"/>
    </row>
    <row r="177" ht="15.75" customHeight="1">
      <c r="B177" s="3"/>
      <c r="D177" s="8"/>
      <c r="E177" s="8"/>
      <c r="F177" s="99"/>
      <c r="G177" s="8"/>
      <c r="H177" s="8"/>
    </row>
    <row r="178" ht="15.75" customHeight="1">
      <c r="B178" s="3"/>
      <c r="D178" s="8"/>
      <c r="E178" s="8"/>
      <c r="F178" s="99"/>
      <c r="G178" s="8"/>
      <c r="H178" s="8"/>
    </row>
    <row r="179" ht="15.75" customHeight="1">
      <c r="B179" s="3"/>
      <c r="D179" s="8"/>
      <c r="E179" s="8"/>
      <c r="F179" s="99"/>
      <c r="G179" s="8"/>
      <c r="H179" s="8"/>
    </row>
    <row r="180" ht="15.75" customHeight="1">
      <c r="B180" s="3"/>
      <c r="D180" s="8"/>
      <c r="E180" s="8"/>
      <c r="F180" s="99"/>
      <c r="G180" s="8"/>
      <c r="H180" s="8"/>
    </row>
    <row r="181" ht="15.75" customHeight="1">
      <c r="B181" s="3"/>
      <c r="D181" s="8"/>
      <c r="E181" s="8"/>
      <c r="F181" s="99"/>
      <c r="G181" s="8"/>
      <c r="H181" s="8"/>
    </row>
    <row r="182" ht="15.75" customHeight="1">
      <c r="B182" s="3"/>
      <c r="D182" s="8"/>
      <c r="E182" s="8"/>
      <c r="F182" s="99"/>
      <c r="G182" s="8"/>
      <c r="H182" s="8"/>
    </row>
    <row r="183" ht="15.75" customHeight="1">
      <c r="B183" s="3"/>
      <c r="D183" s="8"/>
      <c r="E183" s="8"/>
      <c r="F183" s="99"/>
      <c r="G183" s="8"/>
      <c r="H183" s="8"/>
    </row>
    <row r="184" ht="15.75" customHeight="1">
      <c r="B184" s="3"/>
      <c r="D184" s="8"/>
      <c r="E184" s="8"/>
      <c r="F184" s="99"/>
      <c r="G184" s="8"/>
      <c r="H184" s="8"/>
    </row>
    <row r="185" ht="15.75" customHeight="1">
      <c r="B185" s="3"/>
      <c r="D185" s="8"/>
      <c r="E185" s="8"/>
      <c r="F185" s="99"/>
      <c r="G185" s="8"/>
      <c r="H185" s="8"/>
    </row>
    <row r="186" ht="15.75" customHeight="1">
      <c r="B186" s="3"/>
      <c r="D186" s="8"/>
      <c r="E186" s="8"/>
      <c r="F186" s="99"/>
      <c r="G186" s="8"/>
      <c r="H186" s="8"/>
    </row>
    <row r="187" ht="15.75" customHeight="1">
      <c r="B187" s="3"/>
      <c r="D187" s="8"/>
      <c r="E187" s="8"/>
      <c r="F187" s="99"/>
      <c r="G187" s="8"/>
      <c r="H187" s="8"/>
    </row>
    <row r="188" ht="15.75" customHeight="1">
      <c r="B188" s="3"/>
      <c r="D188" s="8"/>
      <c r="E188" s="8"/>
      <c r="F188" s="99"/>
      <c r="G188" s="8"/>
      <c r="H188" s="8"/>
    </row>
    <row r="189" ht="15.75" customHeight="1">
      <c r="B189" s="3"/>
      <c r="D189" s="8"/>
      <c r="E189" s="8"/>
      <c r="F189" s="99"/>
      <c r="G189" s="8"/>
      <c r="H189" s="8"/>
    </row>
    <row r="190" ht="15.75" customHeight="1">
      <c r="B190" s="3"/>
      <c r="D190" s="8"/>
      <c r="E190" s="8"/>
      <c r="F190" s="99"/>
      <c r="G190" s="8"/>
      <c r="H190" s="8"/>
    </row>
    <row r="191" ht="15.75" customHeight="1">
      <c r="B191" s="3"/>
      <c r="D191" s="8"/>
      <c r="E191" s="8"/>
      <c r="F191" s="99"/>
      <c r="G191" s="8"/>
      <c r="H191" s="8"/>
    </row>
    <row r="192" ht="15.75" customHeight="1">
      <c r="B192" s="3"/>
      <c r="D192" s="8"/>
      <c r="E192" s="8"/>
      <c r="F192" s="99"/>
      <c r="G192" s="8"/>
      <c r="H192" s="8"/>
    </row>
    <row r="193" ht="15.75" customHeight="1">
      <c r="B193" s="3"/>
      <c r="D193" s="8"/>
      <c r="E193" s="8"/>
      <c r="F193" s="99"/>
      <c r="G193" s="8"/>
      <c r="H193" s="8"/>
    </row>
    <row r="194" ht="15.75" customHeight="1">
      <c r="B194" s="3"/>
      <c r="D194" s="8"/>
      <c r="E194" s="8"/>
      <c r="F194" s="99"/>
      <c r="G194" s="8"/>
      <c r="H194" s="8"/>
    </row>
    <row r="195" ht="15.75" customHeight="1">
      <c r="B195" s="3"/>
      <c r="D195" s="8"/>
      <c r="E195" s="8"/>
      <c r="F195" s="99"/>
      <c r="G195" s="8"/>
      <c r="H195" s="8"/>
    </row>
    <row r="196" ht="15.75" customHeight="1">
      <c r="B196" s="3"/>
      <c r="D196" s="8"/>
      <c r="E196" s="8"/>
      <c r="F196" s="99"/>
      <c r="G196" s="8"/>
      <c r="H196" s="8"/>
    </row>
    <row r="197" ht="15.75" customHeight="1">
      <c r="B197" s="3"/>
      <c r="D197" s="8"/>
      <c r="E197" s="8"/>
      <c r="F197" s="99"/>
      <c r="G197" s="8"/>
      <c r="H197" s="8"/>
    </row>
    <row r="198" ht="15.75" customHeight="1">
      <c r="B198" s="3"/>
      <c r="D198" s="8"/>
      <c r="E198" s="8"/>
      <c r="F198" s="99"/>
      <c r="G198" s="8"/>
      <c r="H198" s="8"/>
    </row>
    <row r="199" ht="15.75" customHeight="1">
      <c r="B199" s="3"/>
      <c r="D199" s="8"/>
      <c r="E199" s="8"/>
      <c r="F199" s="99"/>
      <c r="G199" s="8"/>
      <c r="H199" s="8"/>
    </row>
    <row r="200" ht="15.75" customHeight="1">
      <c r="B200" s="3"/>
      <c r="D200" s="8"/>
      <c r="E200" s="8"/>
      <c r="F200" s="99"/>
      <c r="G200" s="8"/>
      <c r="H200" s="8"/>
    </row>
    <row r="201" ht="15.75" customHeight="1">
      <c r="B201" s="3"/>
      <c r="D201" s="8"/>
      <c r="E201" s="8"/>
      <c r="F201" s="99"/>
      <c r="G201" s="8"/>
      <c r="H201" s="8"/>
    </row>
    <row r="202" ht="15.75" customHeight="1">
      <c r="B202" s="3"/>
      <c r="D202" s="8"/>
      <c r="E202" s="8"/>
      <c r="F202" s="99"/>
      <c r="G202" s="8"/>
      <c r="H202" s="8"/>
    </row>
    <row r="203" ht="15.75" customHeight="1">
      <c r="B203" s="3"/>
      <c r="D203" s="8"/>
      <c r="E203" s="8"/>
      <c r="F203" s="99"/>
      <c r="G203" s="8"/>
      <c r="H203" s="8"/>
    </row>
    <row r="204" ht="15.75" customHeight="1">
      <c r="B204" s="3"/>
      <c r="D204" s="8"/>
      <c r="E204" s="8"/>
      <c r="F204" s="99"/>
      <c r="G204" s="8"/>
      <c r="H204" s="8"/>
    </row>
    <row r="205" ht="15.75" customHeight="1">
      <c r="B205" s="3"/>
      <c r="D205" s="8"/>
      <c r="E205" s="8"/>
      <c r="F205" s="99"/>
      <c r="G205" s="8"/>
      <c r="H205" s="8"/>
    </row>
    <row r="206" ht="15.75" customHeight="1">
      <c r="B206" s="3"/>
      <c r="D206" s="8"/>
      <c r="E206" s="8"/>
      <c r="F206" s="99"/>
      <c r="G206" s="8"/>
      <c r="H206" s="8"/>
    </row>
    <row r="207" ht="15.75" customHeight="1">
      <c r="B207" s="3"/>
      <c r="D207" s="8"/>
      <c r="E207" s="8"/>
      <c r="F207" s="99"/>
      <c r="G207" s="8"/>
      <c r="H207" s="8"/>
    </row>
    <row r="208" ht="15.75" customHeight="1">
      <c r="B208" s="3"/>
      <c r="D208" s="8"/>
      <c r="E208" s="8"/>
      <c r="F208" s="99"/>
      <c r="G208" s="8"/>
      <c r="H208" s="8"/>
    </row>
    <row r="209" ht="15.75" customHeight="1">
      <c r="B209" s="3"/>
      <c r="D209" s="8"/>
      <c r="E209" s="8"/>
      <c r="F209" s="99"/>
      <c r="G209" s="8"/>
      <c r="H209" s="8"/>
    </row>
    <row r="210" ht="15.75" customHeight="1">
      <c r="B210" s="3"/>
      <c r="D210" s="8"/>
      <c r="E210" s="8"/>
      <c r="F210" s="99"/>
      <c r="G210" s="8"/>
      <c r="H210" s="8"/>
    </row>
    <row r="211" ht="15.75" customHeight="1">
      <c r="B211" s="3"/>
      <c r="D211" s="8"/>
      <c r="E211" s="8"/>
      <c r="F211" s="99"/>
      <c r="G211" s="8"/>
      <c r="H211" s="8"/>
    </row>
    <row r="212" ht="15.75" customHeight="1">
      <c r="B212" s="3"/>
      <c r="D212" s="8"/>
      <c r="E212" s="8"/>
      <c r="F212" s="99"/>
      <c r="G212" s="8"/>
      <c r="H212" s="8"/>
    </row>
    <row r="213" ht="15.75" customHeight="1">
      <c r="B213" s="3"/>
      <c r="D213" s="8"/>
      <c r="E213" s="8"/>
      <c r="F213" s="99"/>
      <c r="G213" s="8"/>
      <c r="H213" s="8"/>
    </row>
    <row r="214" ht="15.75" customHeight="1">
      <c r="B214" s="3"/>
      <c r="D214" s="8"/>
      <c r="E214" s="8"/>
      <c r="F214" s="99"/>
      <c r="G214" s="8"/>
      <c r="H214" s="8"/>
    </row>
    <row r="215" ht="15.75" customHeight="1">
      <c r="B215" s="3"/>
      <c r="D215" s="8"/>
      <c r="E215" s="8"/>
      <c r="F215" s="99"/>
      <c r="G215" s="8"/>
      <c r="H215" s="8"/>
    </row>
    <row r="216" ht="15.75" customHeight="1">
      <c r="B216" s="3"/>
      <c r="D216" s="8"/>
      <c r="E216" s="8"/>
      <c r="F216" s="99"/>
      <c r="G216" s="8"/>
      <c r="H216" s="8"/>
    </row>
    <row r="217" ht="15.75" customHeight="1">
      <c r="B217" s="3"/>
      <c r="D217" s="8"/>
      <c r="E217" s="8"/>
      <c r="F217" s="99"/>
      <c r="G217" s="8"/>
      <c r="H217" s="8"/>
    </row>
    <row r="218" ht="15.75" customHeight="1">
      <c r="B218" s="3"/>
      <c r="D218" s="8"/>
      <c r="E218" s="8"/>
      <c r="F218" s="99"/>
      <c r="G218" s="8"/>
      <c r="H218" s="8"/>
    </row>
    <row r="219" ht="15.75" customHeight="1">
      <c r="B219" s="3"/>
      <c r="D219" s="8"/>
      <c r="E219" s="8"/>
      <c r="F219" s="99"/>
      <c r="G219" s="8"/>
      <c r="H219" s="8"/>
    </row>
    <row r="220" ht="15.75" customHeight="1">
      <c r="B220" s="3"/>
      <c r="D220" s="8"/>
      <c r="E220" s="8"/>
      <c r="F220" s="99"/>
      <c r="G220" s="8"/>
      <c r="H220" s="8"/>
    </row>
    <row r="221" ht="15.75" customHeight="1">
      <c r="B221" s="3"/>
      <c r="D221" s="8"/>
      <c r="E221" s="8"/>
      <c r="F221" s="99"/>
      <c r="G221" s="8"/>
      <c r="H221" s="8"/>
    </row>
    <row r="222" ht="15.75" customHeight="1">
      <c r="B222" s="3"/>
      <c r="D222" s="8"/>
      <c r="E222" s="8"/>
      <c r="F222" s="99"/>
      <c r="G222" s="8"/>
      <c r="H222" s="8"/>
    </row>
    <row r="223" ht="15.75" customHeight="1">
      <c r="B223" s="3"/>
      <c r="D223" s="8"/>
      <c r="E223" s="8"/>
      <c r="F223" s="99"/>
      <c r="G223" s="8"/>
      <c r="H223" s="8"/>
    </row>
    <row r="224" ht="15.75" customHeight="1">
      <c r="B224" s="3"/>
      <c r="D224" s="8"/>
      <c r="E224" s="8"/>
      <c r="F224" s="99"/>
      <c r="G224" s="8"/>
      <c r="H224" s="8"/>
    </row>
    <row r="225" ht="15.75" customHeight="1">
      <c r="B225" s="3"/>
      <c r="D225" s="8"/>
      <c r="E225" s="8"/>
      <c r="F225" s="99"/>
      <c r="G225" s="8"/>
      <c r="H225" s="8"/>
    </row>
    <row r="226" ht="15.75" customHeight="1">
      <c r="B226" s="3"/>
      <c r="D226" s="8"/>
      <c r="E226" s="8"/>
      <c r="F226" s="99"/>
      <c r="G226" s="8"/>
      <c r="H226" s="8"/>
    </row>
    <row r="227" ht="15.75" customHeight="1">
      <c r="B227" s="3"/>
      <c r="D227" s="8"/>
      <c r="E227" s="8"/>
      <c r="F227" s="99"/>
      <c r="G227" s="8"/>
      <c r="H227" s="8"/>
    </row>
    <row r="228" ht="15.75" customHeight="1">
      <c r="B228" s="3"/>
      <c r="D228" s="8"/>
      <c r="E228" s="8"/>
      <c r="F228" s="99"/>
      <c r="G228" s="8"/>
      <c r="H228" s="8"/>
    </row>
    <row r="229" ht="15.75" customHeight="1">
      <c r="B229" s="3"/>
      <c r="D229" s="8"/>
      <c r="E229" s="8"/>
      <c r="F229" s="99"/>
      <c r="G229" s="8"/>
      <c r="H229" s="8"/>
    </row>
    <row r="230" ht="15.75" customHeight="1">
      <c r="B230" s="3"/>
      <c r="D230" s="8"/>
      <c r="E230" s="8"/>
      <c r="F230" s="99"/>
      <c r="G230" s="8"/>
      <c r="H230" s="8"/>
    </row>
    <row r="231" ht="15.75" customHeight="1">
      <c r="B231" s="3"/>
      <c r="D231" s="8"/>
      <c r="E231" s="8"/>
      <c r="F231" s="99"/>
      <c r="G231" s="8"/>
      <c r="H231" s="8"/>
    </row>
    <row r="232" ht="15.75" customHeight="1">
      <c r="B232" s="3"/>
      <c r="D232" s="8"/>
      <c r="E232" s="8"/>
      <c r="F232" s="99"/>
      <c r="G232" s="8"/>
      <c r="H232" s="8"/>
    </row>
    <row r="233" ht="15.75" customHeight="1">
      <c r="B233" s="3"/>
      <c r="D233" s="8"/>
      <c r="E233" s="8"/>
      <c r="F233" s="99"/>
      <c r="G233" s="8"/>
      <c r="H233" s="8"/>
    </row>
    <row r="234" ht="15.75" customHeight="1">
      <c r="B234" s="3"/>
      <c r="D234" s="8"/>
      <c r="E234" s="8"/>
      <c r="F234" s="99"/>
      <c r="G234" s="8"/>
      <c r="H234" s="8"/>
    </row>
    <row r="235" ht="15.75" customHeight="1">
      <c r="B235" s="3"/>
      <c r="D235" s="8"/>
      <c r="E235" s="8"/>
      <c r="F235" s="99"/>
      <c r="G235" s="8"/>
      <c r="H235" s="8"/>
    </row>
    <row r="236" ht="15.75" customHeight="1">
      <c r="B236" s="3"/>
      <c r="D236" s="8"/>
      <c r="E236" s="8"/>
      <c r="F236" s="99"/>
      <c r="G236" s="8"/>
      <c r="H236" s="8"/>
    </row>
    <row r="237" ht="15.75" customHeight="1">
      <c r="B237" s="3"/>
      <c r="D237" s="8"/>
      <c r="E237" s="8"/>
      <c r="F237" s="99"/>
      <c r="G237" s="8"/>
      <c r="H237" s="8"/>
    </row>
    <row r="238" ht="15.75" customHeight="1">
      <c r="B238" s="3"/>
      <c r="D238" s="8"/>
      <c r="E238" s="8"/>
      <c r="F238" s="99"/>
      <c r="G238" s="8"/>
      <c r="H238" s="8"/>
    </row>
    <row r="239" ht="15.75" customHeight="1">
      <c r="B239" s="3"/>
      <c r="D239" s="8"/>
      <c r="E239" s="8"/>
      <c r="F239" s="99"/>
      <c r="G239" s="8"/>
      <c r="H239" s="8"/>
    </row>
    <row r="240" ht="15.75" customHeight="1">
      <c r="B240" s="3"/>
      <c r="D240" s="8"/>
      <c r="E240" s="8"/>
      <c r="F240" s="99"/>
      <c r="G240" s="8"/>
      <c r="H240" s="8"/>
    </row>
    <row r="241" ht="15.75" customHeight="1">
      <c r="B241" s="3"/>
      <c r="D241" s="8"/>
      <c r="E241" s="8"/>
      <c r="F241" s="99"/>
      <c r="G241" s="8"/>
      <c r="H241" s="8"/>
    </row>
    <row r="242" ht="15.75" customHeight="1">
      <c r="B242" s="3"/>
      <c r="D242" s="8"/>
      <c r="E242" s="8"/>
      <c r="F242" s="99"/>
      <c r="G242" s="8"/>
      <c r="H242" s="8"/>
    </row>
    <row r="243" ht="15.75" customHeight="1">
      <c r="B243" s="3"/>
      <c r="D243" s="8"/>
      <c r="E243" s="8"/>
      <c r="F243" s="99"/>
      <c r="G243" s="8"/>
      <c r="H243" s="8"/>
    </row>
    <row r="244" ht="15.75" customHeight="1">
      <c r="B244" s="3"/>
      <c r="D244" s="8"/>
      <c r="E244" s="8"/>
      <c r="F244" s="99"/>
      <c r="G244" s="8"/>
      <c r="H244" s="8"/>
    </row>
    <row r="245" ht="15.75" customHeight="1">
      <c r="B245" s="3"/>
      <c r="D245" s="8"/>
      <c r="E245" s="8"/>
      <c r="F245" s="99"/>
      <c r="G245" s="8"/>
      <c r="H245" s="8"/>
    </row>
    <row r="246" ht="15.75" customHeight="1">
      <c r="B246" s="3"/>
      <c r="D246" s="8"/>
      <c r="E246" s="8"/>
      <c r="F246" s="99"/>
      <c r="G246" s="8"/>
      <c r="H246" s="8"/>
    </row>
    <row r="247" ht="15.75" customHeight="1">
      <c r="B247" s="3"/>
      <c r="D247" s="8"/>
      <c r="E247" s="8"/>
      <c r="F247" s="99"/>
      <c r="G247" s="8"/>
      <c r="H247" s="8"/>
    </row>
    <row r="248" ht="15.75" customHeight="1">
      <c r="B248" s="3"/>
      <c r="D248" s="8"/>
      <c r="E248" s="8"/>
      <c r="F248" s="99"/>
      <c r="G248" s="8"/>
      <c r="H248" s="8"/>
    </row>
    <row r="249" ht="15.75" customHeight="1">
      <c r="B249" s="3"/>
      <c r="D249" s="8"/>
      <c r="E249" s="8"/>
      <c r="F249" s="99"/>
      <c r="G249" s="8"/>
      <c r="H249" s="8"/>
    </row>
    <row r="250" ht="15.75" customHeight="1">
      <c r="B250" s="3"/>
      <c r="D250" s="8"/>
      <c r="E250" s="8"/>
      <c r="F250" s="99"/>
      <c r="G250" s="8"/>
      <c r="H250" s="8"/>
    </row>
    <row r="251" ht="15.75" customHeight="1">
      <c r="B251" s="3"/>
      <c r="D251" s="8"/>
      <c r="E251" s="8"/>
      <c r="F251" s="99"/>
      <c r="G251" s="8"/>
      <c r="H251" s="8"/>
    </row>
    <row r="252" ht="15.75" customHeight="1">
      <c r="B252" s="3"/>
      <c r="D252" s="8"/>
      <c r="E252" s="8"/>
      <c r="F252" s="99"/>
      <c r="G252" s="8"/>
      <c r="H252" s="8"/>
    </row>
    <row r="253" ht="15.75" customHeight="1">
      <c r="B253" s="3"/>
      <c r="D253" s="8"/>
      <c r="E253" s="8"/>
      <c r="F253" s="99"/>
      <c r="G253" s="8"/>
      <c r="H253" s="8"/>
    </row>
    <row r="254" ht="15.75" customHeight="1">
      <c r="B254" s="3"/>
      <c r="D254" s="8"/>
      <c r="E254" s="8"/>
      <c r="F254" s="99"/>
      <c r="G254" s="8"/>
      <c r="H254" s="8"/>
    </row>
    <row r="255" ht="15.75" customHeight="1">
      <c r="B255" s="3"/>
      <c r="D255" s="8"/>
      <c r="E255" s="8"/>
      <c r="F255" s="99"/>
      <c r="G255" s="8"/>
      <c r="H255" s="8"/>
    </row>
    <row r="256" ht="15.75" customHeight="1">
      <c r="B256" s="3"/>
      <c r="D256" s="8"/>
      <c r="E256" s="8"/>
      <c r="F256" s="99"/>
      <c r="G256" s="8"/>
      <c r="H256" s="8"/>
    </row>
    <row r="257" ht="15.75" customHeight="1">
      <c r="B257" s="3"/>
      <c r="D257" s="8"/>
      <c r="E257" s="8"/>
      <c r="F257" s="99"/>
      <c r="G257" s="8"/>
      <c r="H257" s="8"/>
    </row>
    <row r="258" ht="15.75" customHeight="1">
      <c r="B258" s="3"/>
      <c r="D258" s="8"/>
      <c r="E258" s="8"/>
      <c r="F258" s="99"/>
      <c r="G258" s="8"/>
      <c r="H258" s="8"/>
    </row>
    <row r="259" ht="15.75" customHeight="1">
      <c r="B259" s="3"/>
      <c r="D259" s="8"/>
      <c r="E259" s="8"/>
      <c r="F259" s="99"/>
      <c r="G259" s="8"/>
      <c r="H259" s="8"/>
    </row>
    <row r="260" ht="15.75" customHeight="1">
      <c r="B260" s="3"/>
      <c r="D260" s="8"/>
      <c r="E260" s="8"/>
      <c r="F260" s="99"/>
      <c r="G260" s="8"/>
      <c r="H260" s="8"/>
    </row>
    <row r="261" ht="15.75" customHeight="1">
      <c r="B261" s="3"/>
      <c r="D261" s="8"/>
      <c r="E261" s="8"/>
      <c r="F261" s="99"/>
      <c r="G261" s="8"/>
      <c r="H261" s="8"/>
    </row>
    <row r="262" ht="15.75" customHeight="1">
      <c r="B262" s="3"/>
      <c r="D262" s="8"/>
      <c r="E262" s="8"/>
      <c r="F262" s="99"/>
      <c r="G262" s="8"/>
      <c r="H262" s="8"/>
    </row>
    <row r="263" ht="15.75" customHeight="1">
      <c r="B263" s="3"/>
      <c r="D263" s="8"/>
      <c r="E263" s="8"/>
      <c r="F263" s="99"/>
      <c r="G263" s="8"/>
      <c r="H263" s="8"/>
    </row>
    <row r="264" ht="15.75" customHeight="1">
      <c r="B264" s="3"/>
      <c r="D264" s="8"/>
      <c r="E264" s="8"/>
      <c r="F264" s="99"/>
      <c r="G264" s="8"/>
      <c r="H264" s="8"/>
    </row>
    <row r="265" ht="15.75" customHeight="1">
      <c r="B265" s="3"/>
      <c r="D265" s="8"/>
      <c r="E265" s="8"/>
      <c r="F265" s="99"/>
      <c r="G265" s="8"/>
      <c r="H265" s="8"/>
    </row>
    <row r="266" ht="15.75" customHeight="1">
      <c r="B266" s="3"/>
      <c r="D266" s="8"/>
      <c r="E266" s="8"/>
      <c r="F266" s="99"/>
      <c r="G266" s="8"/>
      <c r="H266" s="8"/>
    </row>
    <row r="267" ht="15.75" customHeight="1">
      <c r="B267" s="3"/>
      <c r="D267" s="8"/>
      <c r="E267" s="8"/>
      <c r="F267" s="99"/>
      <c r="G267" s="8"/>
      <c r="H267" s="8"/>
    </row>
    <row r="268" ht="15.75" customHeight="1">
      <c r="B268" s="3"/>
      <c r="D268" s="8"/>
      <c r="E268" s="8"/>
      <c r="F268" s="99"/>
      <c r="G268" s="8"/>
      <c r="H268" s="8"/>
    </row>
    <row r="269" ht="15.75" customHeight="1">
      <c r="B269" s="3"/>
      <c r="D269" s="8"/>
      <c r="E269" s="8"/>
      <c r="F269" s="99"/>
      <c r="G269" s="8"/>
      <c r="H269" s="8"/>
    </row>
    <row r="270" ht="15.75" customHeight="1">
      <c r="B270" s="3"/>
      <c r="D270" s="8"/>
      <c r="E270" s="8"/>
      <c r="F270" s="99"/>
      <c r="G270" s="8"/>
      <c r="H270" s="8"/>
    </row>
    <row r="271" ht="15.75" customHeight="1">
      <c r="B271" s="3"/>
      <c r="D271" s="8"/>
      <c r="E271" s="8"/>
      <c r="F271" s="99"/>
      <c r="G271" s="8"/>
      <c r="H271" s="8"/>
    </row>
    <row r="272" ht="15.75" customHeight="1">
      <c r="B272" s="3"/>
      <c r="D272" s="8"/>
      <c r="E272" s="8"/>
      <c r="F272" s="99"/>
      <c r="G272" s="8"/>
      <c r="H272" s="8"/>
    </row>
    <row r="273" ht="15.75" customHeight="1">
      <c r="B273" s="3"/>
      <c r="D273" s="8"/>
      <c r="E273" s="8"/>
      <c r="F273" s="99"/>
      <c r="G273" s="8"/>
      <c r="H273" s="8"/>
    </row>
    <row r="274" ht="15.75" customHeight="1">
      <c r="B274" s="3"/>
      <c r="D274" s="8"/>
      <c r="E274" s="8"/>
      <c r="F274" s="99"/>
      <c r="G274" s="8"/>
      <c r="H274" s="8"/>
    </row>
    <row r="275" ht="15.75" customHeight="1">
      <c r="B275" s="3"/>
      <c r="D275" s="8"/>
      <c r="E275" s="8"/>
      <c r="F275" s="99"/>
      <c r="G275" s="8"/>
      <c r="H275" s="8"/>
    </row>
    <row r="276" ht="15.75" customHeight="1">
      <c r="B276" s="3"/>
      <c r="D276" s="8"/>
      <c r="E276" s="8"/>
      <c r="F276" s="99"/>
      <c r="G276" s="8"/>
      <c r="H276" s="8"/>
    </row>
    <row r="277" ht="15.75" customHeight="1">
      <c r="B277" s="3"/>
      <c r="D277" s="8"/>
      <c r="E277" s="8"/>
      <c r="F277" s="99"/>
      <c r="G277" s="8"/>
      <c r="H277" s="8"/>
    </row>
    <row r="278" ht="15.75" customHeight="1">
      <c r="B278" s="3"/>
      <c r="D278" s="8"/>
      <c r="E278" s="8"/>
      <c r="F278" s="99"/>
      <c r="G278" s="8"/>
      <c r="H278" s="8"/>
    </row>
    <row r="279" ht="15.75" customHeight="1">
      <c r="B279" s="3"/>
      <c r="D279" s="8"/>
      <c r="E279" s="8"/>
      <c r="F279" s="99"/>
      <c r="G279" s="8"/>
      <c r="H279" s="8"/>
    </row>
    <row r="280" ht="15.75" customHeight="1">
      <c r="B280" s="3"/>
      <c r="D280" s="8"/>
      <c r="E280" s="8"/>
      <c r="F280" s="99"/>
      <c r="G280" s="8"/>
      <c r="H280" s="8"/>
    </row>
    <row r="281" ht="15.75" customHeight="1">
      <c r="B281" s="3"/>
      <c r="D281" s="8"/>
      <c r="E281" s="8"/>
      <c r="F281" s="99"/>
      <c r="G281" s="8"/>
      <c r="H281" s="8"/>
    </row>
    <row r="282" ht="15.75" customHeight="1">
      <c r="B282" s="3"/>
      <c r="D282" s="8"/>
      <c r="E282" s="8"/>
      <c r="F282" s="99"/>
      <c r="G282" s="8"/>
      <c r="H282" s="8"/>
    </row>
    <row r="283" ht="15.75" customHeight="1">
      <c r="B283" s="3"/>
      <c r="D283" s="8"/>
      <c r="E283" s="8"/>
      <c r="F283" s="99"/>
      <c r="G283" s="8"/>
      <c r="H283" s="8"/>
    </row>
    <row r="284" ht="15.75" customHeight="1">
      <c r="B284" s="3"/>
      <c r="D284" s="8"/>
      <c r="E284" s="8"/>
      <c r="F284" s="99"/>
      <c r="G284" s="8"/>
      <c r="H284" s="8"/>
    </row>
    <row r="285" ht="15.75" customHeight="1">
      <c r="B285" s="3"/>
      <c r="D285" s="8"/>
      <c r="E285" s="8"/>
      <c r="F285" s="99"/>
      <c r="G285" s="8"/>
      <c r="H285" s="8"/>
    </row>
    <row r="286" ht="15.75" customHeight="1">
      <c r="B286" s="3"/>
      <c r="D286" s="8"/>
      <c r="E286" s="8"/>
      <c r="F286" s="99"/>
      <c r="G286" s="8"/>
      <c r="H286" s="8"/>
    </row>
    <row r="287" ht="15.75" customHeight="1">
      <c r="B287" s="3"/>
      <c r="D287" s="8"/>
      <c r="E287" s="8"/>
      <c r="F287" s="99"/>
      <c r="G287" s="8"/>
      <c r="H287" s="8"/>
    </row>
    <row r="288" ht="15.75" customHeight="1">
      <c r="B288" s="3"/>
      <c r="D288" s="8"/>
      <c r="E288" s="8"/>
      <c r="F288" s="99"/>
      <c r="G288" s="8"/>
      <c r="H288" s="8"/>
    </row>
    <row r="289" ht="15.75" customHeight="1">
      <c r="B289" s="3"/>
      <c r="D289" s="8"/>
      <c r="E289" s="8"/>
      <c r="F289" s="99"/>
      <c r="G289" s="8"/>
      <c r="H289" s="8"/>
    </row>
    <row r="290" ht="15.75" customHeight="1">
      <c r="B290" s="3"/>
      <c r="D290" s="8"/>
      <c r="E290" s="8"/>
      <c r="F290" s="99"/>
      <c r="G290" s="8"/>
      <c r="H290" s="8"/>
    </row>
    <row r="291" ht="15.75" customHeight="1">
      <c r="B291" s="3"/>
      <c r="D291" s="8"/>
      <c r="E291" s="8"/>
      <c r="F291" s="99"/>
      <c r="G291" s="8"/>
      <c r="H291" s="8"/>
    </row>
    <row r="292" ht="15.75" customHeight="1">
      <c r="B292" s="3"/>
      <c r="D292" s="8"/>
      <c r="E292" s="8"/>
      <c r="F292" s="99"/>
      <c r="G292" s="8"/>
      <c r="H292" s="8"/>
    </row>
    <row r="293" ht="15.75" customHeight="1">
      <c r="B293" s="3"/>
      <c r="D293" s="8"/>
      <c r="E293" s="8"/>
      <c r="F293" s="99"/>
      <c r="G293" s="8"/>
      <c r="H293" s="8"/>
    </row>
    <row r="294" ht="15.75" customHeight="1">
      <c r="B294" s="3"/>
      <c r="D294" s="8"/>
      <c r="E294" s="8"/>
      <c r="F294" s="99"/>
      <c r="G294" s="8"/>
      <c r="H294" s="8"/>
    </row>
    <row r="295" ht="15.75" customHeight="1">
      <c r="B295" s="3"/>
      <c r="D295" s="8"/>
      <c r="E295" s="8"/>
      <c r="F295" s="99"/>
      <c r="G295" s="8"/>
      <c r="H295" s="8"/>
    </row>
    <row r="296" ht="15.75" customHeight="1">
      <c r="B296" s="3"/>
      <c r="D296" s="8"/>
      <c r="E296" s="8"/>
      <c r="F296" s="99"/>
      <c r="G296" s="8"/>
      <c r="H296" s="8"/>
    </row>
    <row r="297" ht="15.75" customHeight="1">
      <c r="B297" s="3"/>
      <c r="D297" s="8"/>
      <c r="E297" s="8"/>
      <c r="F297" s="99"/>
      <c r="G297" s="8"/>
      <c r="H297" s="8"/>
    </row>
    <row r="298" ht="15.75" customHeight="1">
      <c r="B298" s="3"/>
      <c r="D298" s="8"/>
      <c r="E298" s="8"/>
      <c r="F298" s="99"/>
      <c r="G298" s="8"/>
      <c r="H298" s="8"/>
    </row>
    <row r="299" ht="15.75" customHeight="1">
      <c r="B299" s="3"/>
      <c r="D299" s="8"/>
      <c r="E299" s="8"/>
      <c r="F299" s="99"/>
      <c r="G299" s="8"/>
      <c r="H299" s="8"/>
    </row>
    <row r="300" ht="15.75" customHeight="1">
      <c r="B300" s="3"/>
      <c r="D300" s="8"/>
      <c r="E300" s="8"/>
      <c r="F300" s="99"/>
      <c r="G300" s="8"/>
      <c r="H300" s="8"/>
    </row>
    <row r="301" ht="15.75" customHeight="1">
      <c r="B301" s="3"/>
      <c r="D301" s="8"/>
      <c r="E301" s="8"/>
      <c r="F301" s="99"/>
      <c r="G301" s="8"/>
      <c r="H301" s="8"/>
    </row>
    <row r="302" ht="15.75" customHeight="1">
      <c r="B302" s="3"/>
      <c r="D302" s="8"/>
      <c r="E302" s="8"/>
      <c r="F302" s="99"/>
      <c r="G302" s="8"/>
      <c r="H302" s="8"/>
    </row>
    <row r="303" ht="15.75" customHeight="1">
      <c r="B303" s="3"/>
      <c r="D303" s="8"/>
      <c r="E303" s="8"/>
      <c r="F303" s="99"/>
      <c r="G303" s="8"/>
      <c r="H303" s="8"/>
    </row>
    <row r="304" ht="15.75" customHeight="1">
      <c r="B304" s="3"/>
      <c r="D304" s="8"/>
      <c r="E304" s="8"/>
      <c r="F304" s="99"/>
      <c r="G304" s="8"/>
      <c r="H304" s="8"/>
    </row>
    <row r="305" ht="15.75" customHeight="1">
      <c r="B305" s="3"/>
      <c r="D305" s="8"/>
      <c r="E305" s="8"/>
      <c r="F305" s="99"/>
      <c r="G305" s="8"/>
      <c r="H305" s="8"/>
    </row>
    <row r="306" ht="15.75" customHeight="1">
      <c r="B306" s="3"/>
      <c r="D306" s="8"/>
      <c r="E306" s="8"/>
      <c r="F306" s="99"/>
      <c r="G306" s="8"/>
      <c r="H306" s="8"/>
    </row>
    <row r="307" ht="15.75" customHeight="1">
      <c r="B307" s="3"/>
      <c r="D307" s="8"/>
      <c r="E307" s="8"/>
      <c r="F307" s="99"/>
      <c r="G307" s="8"/>
      <c r="H307" s="8"/>
    </row>
    <row r="308" ht="15.75" customHeight="1">
      <c r="B308" s="3"/>
      <c r="D308" s="8"/>
      <c r="E308" s="8"/>
      <c r="F308" s="99"/>
      <c r="G308" s="8"/>
      <c r="H308" s="8"/>
    </row>
    <row r="309" ht="15.75" customHeight="1">
      <c r="B309" s="3"/>
      <c r="D309" s="8"/>
      <c r="E309" s="8"/>
      <c r="F309" s="99"/>
      <c r="G309" s="8"/>
      <c r="H309" s="8"/>
    </row>
    <row r="310" ht="15.75" customHeight="1">
      <c r="B310" s="3"/>
      <c r="D310" s="8"/>
      <c r="E310" s="8"/>
      <c r="F310" s="99"/>
      <c r="G310" s="8"/>
      <c r="H310" s="8"/>
    </row>
    <row r="311" ht="15.75" customHeight="1">
      <c r="B311" s="3"/>
      <c r="D311" s="8"/>
      <c r="E311" s="8"/>
      <c r="F311" s="99"/>
      <c r="G311" s="8"/>
      <c r="H311" s="8"/>
    </row>
    <row r="312" ht="15.75" customHeight="1">
      <c r="B312" s="3"/>
      <c r="D312" s="8"/>
      <c r="E312" s="8"/>
      <c r="F312" s="99"/>
      <c r="G312" s="8"/>
      <c r="H312" s="8"/>
    </row>
    <row r="313" ht="15.75" customHeight="1">
      <c r="B313" s="3"/>
      <c r="D313" s="8"/>
      <c r="E313" s="8"/>
      <c r="F313" s="99"/>
      <c r="G313" s="8"/>
      <c r="H313" s="8"/>
    </row>
    <row r="314" ht="15.75" customHeight="1">
      <c r="B314" s="3"/>
      <c r="D314" s="8"/>
      <c r="E314" s="8"/>
      <c r="F314" s="99"/>
      <c r="G314" s="8"/>
      <c r="H314" s="8"/>
    </row>
    <row r="315" ht="15.75" customHeight="1">
      <c r="B315" s="3"/>
      <c r="D315" s="8"/>
      <c r="E315" s="8"/>
      <c r="F315" s="99"/>
      <c r="G315" s="8"/>
      <c r="H315" s="8"/>
    </row>
    <row r="316" ht="15.75" customHeight="1">
      <c r="B316" s="3"/>
      <c r="D316" s="8"/>
      <c r="E316" s="8"/>
      <c r="F316" s="99"/>
      <c r="G316" s="8"/>
      <c r="H316" s="8"/>
    </row>
    <row r="317" ht="15.75" customHeight="1">
      <c r="B317" s="3"/>
      <c r="D317" s="8"/>
      <c r="E317" s="8"/>
      <c r="F317" s="99"/>
      <c r="G317" s="8"/>
      <c r="H317" s="8"/>
    </row>
    <row r="318" ht="15.75" customHeight="1">
      <c r="B318" s="3"/>
      <c r="D318" s="8"/>
      <c r="E318" s="8"/>
      <c r="F318" s="99"/>
      <c r="G318" s="8"/>
      <c r="H318" s="8"/>
    </row>
    <row r="319" ht="15.75" customHeight="1">
      <c r="B319" s="3"/>
      <c r="D319" s="8"/>
      <c r="E319" s="8"/>
      <c r="F319" s="99"/>
      <c r="G319" s="8"/>
      <c r="H319" s="8"/>
    </row>
    <row r="320" ht="15.75" customHeight="1">
      <c r="B320" s="3"/>
      <c r="D320" s="8"/>
      <c r="E320" s="8"/>
      <c r="F320" s="99"/>
      <c r="G320" s="8"/>
      <c r="H320" s="8"/>
    </row>
    <row r="321" ht="15.75" customHeight="1">
      <c r="B321" s="3"/>
      <c r="D321" s="8"/>
      <c r="E321" s="8"/>
      <c r="F321" s="99"/>
      <c r="G321" s="8"/>
      <c r="H321" s="8"/>
    </row>
    <row r="322" ht="15.75" customHeight="1">
      <c r="B322" s="3"/>
      <c r="D322" s="8"/>
      <c r="E322" s="8"/>
      <c r="F322" s="99"/>
      <c r="G322" s="8"/>
      <c r="H322" s="8"/>
    </row>
    <row r="323" ht="15.75" customHeight="1">
      <c r="B323" s="3"/>
      <c r="D323" s="8"/>
      <c r="E323" s="8"/>
      <c r="F323" s="99"/>
      <c r="G323" s="8"/>
      <c r="H323" s="8"/>
    </row>
    <row r="324" ht="15.75" customHeight="1">
      <c r="B324" s="3"/>
      <c r="D324" s="8"/>
      <c r="E324" s="8"/>
      <c r="F324" s="99"/>
      <c r="G324" s="8"/>
      <c r="H324" s="8"/>
    </row>
    <row r="325" ht="15.75" customHeight="1">
      <c r="B325" s="3"/>
      <c r="D325" s="8"/>
      <c r="E325" s="8"/>
      <c r="F325" s="99"/>
      <c r="G325" s="8"/>
      <c r="H325" s="8"/>
    </row>
    <row r="326" ht="15.75" customHeight="1">
      <c r="B326" s="3"/>
      <c r="D326" s="8"/>
      <c r="E326" s="8"/>
      <c r="F326" s="99"/>
      <c r="G326" s="8"/>
      <c r="H326" s="8"/>
    </row>
    <row r="327" ht="15.75" customHeight="1">
      <c r="B327" s="3"/>
      <c r="D327" s="8"/>
      <c r="E327" s="8"/>
      <c r="F327" s="99"/>
      <c r="G327" s="8"/>
      <c r="H327" s="8"/>
    </row>
    <row r="328" ht="15.75" customHeight="1">
      <c r="B328" s="3"/>
      <c r="D328" s="8"/>
      <c r="E328" s="8"/>
      <c r="F328" s="99"/>
      <c r="G328" s="8"/>
      <c r="H328" s="8"/>
    </row>
    <row r="329" ht="15.75" customHeight="1">
      <c r="B329" s="3"/>
      <c r="D329" s="8"/>
      <c r="E329" s="8"/>
      <c r="F329" s="99"/>
      <c r="G329" s="8"/>
      <c r="H329" s="8"/>
    </row>
    <row r="330" ht="15.75" customHeight="1">
      <c r="B330" s="3"/>
      <c r="D330" s="8"/>
      <c r="E330" s="8"/>
      <c r="F330" s="99"/>
      <c r="G330" s="8"/>
      <c r="H330" s="8"/>
    </row>
    <row r="331" ht="15.75" customHeight="1">
      <c r="B331" s="3"/>
      <c r="D331" s="8"/>
      <c r="E331" s="8"/>
      <c r="F331" s="99"/>
      <c r="G331" s="8"/>
      <c r="H331" s="8"/>
    </row>
    <row r="332" ht="15.75" customHeight="1">
      <c r="B332" s="3"/>
      <c r="D332" s="8"/>
      <c r="E332" s="8"/>
      <c r="F332" s="99"/>
      <c r="G332" s="8"/>
      <c r="H332" s="8"/>
    </row>
    <row r="333" ht="15.75" customHeight="1">
      <c r="B333" s="3"/>
      <c r="D333" s="8"/>
      <c r="E333" s="8"/>
      <c r="F333" s="99"/>
      <c r="G333" s="8"/>
      <c r="H333" s="8"/>
    </row>
    <row r="334" ht="15.75" customHeight="1">
      <c r="B334" s="3"/>
      <c r="D334" s="8"/>
      <c r="E334" s="8"/>
      <c r="F334" s="99"/>
      <c r="G334" s="8"/>
      <c r="H334" s="8"/>
    </row>
    <row r="335" ht="15.75" customHeight="1">
      <c r="B335" s="3"/>
      <c r="D335" s="8"/>
      <c r="E335" s="8"/>
      <c r="F335" s="99"/>
      <c r="G335" s="8"/>
      <c r="H335" s="8"/>
    </row>
    <row r="336" ht="15.75" customHeight="1">
      <c r="B336" s="3"/>
      <c r="D336" s="8"/>
      <c r="E336" s="8"/>
      <c r="F336" s="99"/>
      <c r="G336" s="8"/>
      <c r="H336" s="8"/>
    </row>
    <row r="337" ht="15.75" customHeight="1">
      <c r="B337" s="3"/>
      <c r="D337" s="8"/>
      <c r="E337" s="8"/>
      <c r="F337" s="99"/>
      <c r="G337" s="8"/>
      <c r="H337" s="8"/>
    </row>
    <row r="338" ht="15.75" customHeight="1">
      <c r="B338" s="3"/>
      <c r="D338" s="8"/>
      <c r="E338" s="8"/>
      <c r="F338" s="99"/>
      <c r="G338" s="8"/>
      <c r="H338" s="8"/>
    </row>
    <row r="339" ht="15.75" customHeight="1">
      <c r="B339" s="3"/>
      <c r="D339" s="8"/>
      <c r="E339" s="8"/>
      <c r="F339" s="99"/>
      <c r="G339" s="8"/>
      <c r="H339" s="8"/>
    </row>
    <row r="340" ht="15.75" customHeight="1">
      <c r="B340" s="3"/>
      <c r="D340" s="8"/>
      <c r="E340" s="8"/>
      <c r="F340" s="99"/>
      <c r="G340" s="8"/>
      <c r="H340" s="8"/>
    </row>
    <row r="341" ht="15.75" customHeight="1">
      <c r="B341" s="3"/>
      <c r="D341" s="8"/>
      <c r="E341" s="8"/>
      <c r="F341" s="99"/>
      <c r="G341" s="8"/>
      <c r="H341" s="8"/>
    </row>
    <row r="342" ht="15.75" customHeight="1">
      <c r="B342" s="3"/>
      <c r="D342" s="8"/>
      <c r="E342" s="8"/>
      <c r="F342" s="99"/>
      <c r="G342" s="8"/>
      <c r="H342" s="8"/>
    </row>
    <row r="343" ht="15.75" customHeight="1">
      <c r="B343" s="3"/>
      <c r="D343" s="8"/>
      <c r="E343" s="8"/>
      <c r="F343" s="99"/>
      <c r="G343" s="8"/>
      <c r="H343" s="8"/>
    </row>
    <row r="344" ht="15.75" customHeight="1">
      <c r="B344" s="3"/>
      <c r="D344" s="8"/>
      <c r="E344" s="8"/>
      <c r="F344" s="99"/>
      <c r="G344" s="8"/>
      <c r="H344" s="8"/>
    </row>
    <row r="345" ht="15.75" customHeight="1">
      <c r="B345" s="3"/>
      <c r="D345" s="8"/>
      <c r="E345" s="8"/>
      <c r="F345" s="99"/>
      <c r="G345" s="8"/>
      <c r="H345" s="8"/>
    </row>
    <row r="346" ht="15.75" customHeight="1">
      <c r="B346" s="3"/>
      <c r="D346" s="8"/>
      <c r="E346" s="8"/>
      <c r="F346" s="99"/>
      <c r="G346" s="8"/>
      <c r="H346" s="8"/>
    </row>
    <row r="347" ht="15.75" customHeight="1">
      <c r="B347" s="3"/>
      <c r="D347" s="8"/>
      <c r="E347" s="8"/>
      <c r="F347" s="99"/>
      <c r="G347" s="8"/>
      <c r="H347" s="8"/>
    </row>
    <row r="348" ht="15.75" customHeight="1">
      <c r="B348" s="3"/>
      <c r="D348" s="8"/>
      <c r="E348" s="8"/>
      <c r="F348" s="99"/>
      <c r="G348" s="8"/>
      <c r="H348" s="8"/>
    </row>
    <row r="349" ht="15.75" customHeight="1">
      <c r="B349" s="3"/>
      <c r="D349" s="8"/>
      <c r="E349" s="8"/>
      <c r="F349" s="99"/>
      <c r="G349" s="8"/>
      <c r="H349" s="8"/>
    </row>
    <row r="350" ht="15.75" customHeight="1">
      <c r="B350" s="3"/>
      <c r="D350" s="8"/>
      <c r="E350" s="8"/>
      <c r="F350" s="99"/>
      <c r="G350" s="8"/>
      <c r="H350" s="8"/>
    </row>
    <row r="351" ht="15.75" customHeight="1">
      <c r="B351" s="3"/>
      <c r="D351" s="8"/>
      <c r="E351" s="8"/>
      <c r="F351" s="99"/>
      <c r="G351" s="8"/>
      <c r="H351" s="8"/>
    </row>
    <row r="352" ht="15.75" customHeight="1">
      <c r="B352" s="3"/>
      <c r="D352" s="8"/>
      <c r="E352" s="8"/>
      <c r="F352" s="99"/>
      <c r="G352" s="8"/>
      <c r="H352" s="8"/>
    </row>
    <row r="353" ht="15.75" customHeight="1">
      <c r="B353" s="3"/>
      <c r="D353" s="8"/>
      <c r="E353" s="8"/>
      <c r="F353" s="99"/>
      <c r="G353" s="8"/>
      <c r="H353" s="8"/>
    </row>
    <row r="354" ht="15.75" customHeight="1">
      <c r="B354" s="3"/>
      <c r="D354" s="8"/>
      <c r="E354" s="8"/>
      <c r="F354" s="99"/>
      <c r="G354" s="8"/>
      <c r="H354" s="8"/>
    </row>
    <row r="355" ht="15.75" customHeight="1">
      <c r="B355" s="3"/>
      <c r="D355" s="8"/>
      <c r="E355" s="8"/>
      <c r="F355" s="99"/>
      <c r="G355" s="8"/>
      <c r="H355" s="8"/>
    </row>
    <row r="356" ht="15.75" customHeight="1">
      <c r="B356" s="3"/>
      <c r="D356" s="8"/>
      <c r="E356" s="8"/>
      <c r="F356" s="99"/>
      <c r="G356" s="8"/>
      <c r="H356" s="8"/>
    </row>
    <row r="357" ht="15.75" customHeight="1">
      <c r="B357" s="3"/>
      <c r="D357" s="8"/>
      <c r="E357" s="8"/>
      <c r="F357" s="99"/>
      <c r="G357" s="8"/>
      <c r="H357" s="8"/>
    </row>
    <row r="358" ht="15.75" customHeight="1">
      <c r="B358" s="3"/>
      <c r="D358" s="8"/>
      <c r="E358" s="8"/>
      <c r="F358" s="99"/>
      <c r="G358" s="8"/>
      <c r="H358" s="8"/>
    </row>
    <row r="359" ht="15.75" customHeight="1">
      <c r="B359" s="3"/>
      <c r="D359" s="8"/>
      <c r="E359" s="8"/>
      <c r="F359" s="99"/>
      <c r="G359" s="8"/>
      <c r="H359" s="8"/>
    </row>
    <row r="360" ht="15.75" customHeight="1">
      <c r="B360" s="3"/>
      <c r="D360" s="8"/>
      <c r="E360" s="8"/>
      <c r="F360" s="99"/>
      <c r="G360" s="8"/>
      <c r="H360" s="8"/>
    </row>
    <row r="361" ht="15.75" customHeight="1">
      <c r="B361" s="3"/>
      <c r="D361" s="8"/>
      <c r="E361" s="8"/>
      <c r="F361" s="99"/>
      <c r="G361" s="8"/>
      <c r="H361" s="8"/>
    </row>
    <row r="362" ht="15.75" customHeight="1">
      <c r="B362" s="3"/>
      <c r="D362" s="8"/>
      <c r="E362" s="8"/>
      <c r="F362" s="99"/>
      <c r="G362" s="8"/>
      <c r="H362" s="8"/>
    </row>
    <row r="363" ht="15.75" customHeight="1">
      <c r="B363" s="3"/>
      <c r="D363" s="8"/>
      <c r="E363" s="8"/>
      <c r="F363" s="99"/>
      <c r="G363" s="8"/>
      <c r="H363" s="8"/>
    </row>
    <row r="364" ht="15.75" customHeight="1">
      <c r="B364" s="3"/>
      <c r="D364" s="8"/>
      <c r="E364" s="8"/>
      <c r="F364" s="99"/>
      <c r="G364" s="8"/>
      <c r="H364" s="8"/>
    </row>
    <row r="365" ht="15.75" customHeight="1">
      <c r="B365" s="3"/>
      <c r="D365" s="8"/>
      <c r="E365" s="8"/>
      <c r="F365" s="99"/>
      <c r="G365" s="8"/>
      <c r="H365" s="8"/>
    </row>
    <row r="366" ht="15.75" customHeight="1">
      <c r="B366" s="3"/>
      <c r="D366" s="8"/>
      <c r="E366" s="8"/>
      <c r="F366" s="99"/>
      <c r="G366" s="8"/>
      <c r="H366" s="8"/>
    </row>
    <row r="367" ht="15.75" customHeight="1">
      <c r="B367" s="3"/>
      <c r="D367" s="8"/>
      <c r="E367" s="8"/>
      <c r="F367" s="99"/>
      <c r="G367" s="8"/>
      <c r="H367" s="8"/>
    </row>
    <row r="368" ht="15.75" customHeight="1">
      <c r="B368" s="3"/>
      <c r="D368" s="8"/>
      <c r="E368" s="8"/>
      <c r="F368" s="99"/>
      <c r="G368" s="8"/>
      <c r="H368" s="8"/>
    </row>
    <row r="369" ht="15.75" customHeight="1">
      <c r="B369" s="3"/>
      <c r="D369" s="8"/>
      <c r="E369" s="8"/>
      <c r="F369" s="99"/>
      <c r="G369" s="8"/>
      <c r="H369" s="8"/>
    </row>
    <row r="370" ht="15.75" customHeight="1">
      <c r="B370" s="3"/>
      <c r="D370" s="8"/>
      <c r="E370" s="8"/>
      <c r="F370" s="99"/>
      <c r="G370" s="8"/>
      <c r="H370" s="8"/>
    </row>
    <row r="371" ht="15.75" customHeight="1">
      <c r="B371" s="3"/>
      <c r="D371" s="8"/>
      <c r="E371" s="8"/>
      <c r="F371" s="99"/>
      <c r="G371" s="8"/>
      <c r="H371" s="8"/>
    </row>
    <row r="372" ht="15.75" customHeight="1">
      <c r="B372" s="3"/>
      <c r="D372" s="8"/>
      <c r="E372" s="8"/>
      <c r="F372" s="99"/>
      <c r="G372" s="8"/>
      <c r="H372" s="8"/>
    </row>
    <row r="373" ht="15.75" customHeight="1">
      <c r="B373" s="3"/>
      <c r="D373" s="8"/>
      <c r="E373" s="8"/>
      <c r="F373" s="99"/>
      <c r="G373" s="8"/>
      <c r="H373" s="8"/>
    </row>
    <row r="374" ht="15.75" customHeight="1">
      <c r="B374" s="3"/>
      <c r="D374" s="8"/>
      <c r="E374" s="8"/>
      <c r="F374" s="99"/>
      <c r="G374" s="8"/>
      <c r="H374" s="8"/>
    </row>
    <row r="375" ht="15.75" customHeight="1">
      <c r="B375" s="3"/>
      <c r="D375" s="8"/>
      <c r="E375" s="8"/>
      <c r="F375" s="99"/>
      <c r="G375" s="8"/>
      <c r="H375" s="8"/>
    </row>
    <row r="376" ht="15.75" customHeight="1">
      <c r="B376" s="3"/>
      <c r="D376" s="8"/>
      <c r="E376" s="8"/>
      <c r="F376" s="99"/>
      <c r="G376" s="8"/>
      <c r="H376" s="8"/>
    </row>
    <row r="377" ht="15.75" customHeight="1">
      <c r="B377" s="3"/>
      <c r="D377" s="8"/>
      <c r="E377" s="8"/>
      <c r="F377" s="99"/>
      <c r="G377" s="8"/>
      <c r="H377" s="8"/>
    </row>
    <row r="378" ht="15.75" customHeight="1">
      <c r="B378" s="3"/>
      <c r="D378" s="8"/>
      <c r="E378" s="8"/>
      <c r="F378" s="99"/>
      <c r="G378" s="8"/>
      <c r="H378" s="8"/>
    </row>
    <row r="379" ht="15.75" customHeight="1">
      <c r="B379" s="3"/>
      <c r="D379" s="8"/>
      <c r="E379" s="8"/>
      <c r="F379" s="99"/>
      <c r="G379" s="8"/>
      <c r="H379" s="8"/>
    </row>
    <row r="380" ht="15.75" customHeight="1">
      <c r="B380" s="3"/>
      <c r="D380" s="8"/>
      <c r="E380" s="8"/>
      <c r="F380" s="99"/>
      <c r="G380" s="8"/>
      <c r="H380" s="8"/>
    </row>
    <row r="381" ht="15.75" customHeight="1">
      <c r="B381" s="3"/>
      <c r="D381" s="8"/>
      <c r="E381" s="8"/>
      <c r="F381" s="99"/>
      <c r="G381" s="8"/>
      <c r="H381" s="8"/>
    </row>
    <row r="382" ht="15.75" customHeight="1">
      <c r="B382" s="3"/>
      <c r="D382" s="8"/>
      <c r="E382" s="8"/>
      <c r="F382" s="99"/>
      <c r="G382" s="8"/>
      <c r="H382" s="8"/>
    </row>
    <row r="383" ht="15.75" customHeight="1">
      <c r="B383" s="3"/>
      <c r="D383" s="8"/>
      <c r="E383" s="8"/>
      <c r="F383" s="99"/>
      <c r="G383" s="8"/>
      <c r="H383" s="8"/>
    </row>
    <row r="384" ht="15.75" customHeight="1">
      <c r="B384" s="3"/>
      <c r="D384" s="8"/>
      <c r="E384" s="8"/>
      <c r="F384" s="99"/>
      <c r="G384" s="8"/>
      <c r="H384" s="8"/>
    </row>
    <row r="385" ht="15.75" customHeight="1">
      <c r="B385" s="3"/>
      <c r="D385" s="8"/>
      <c r="E385" s="8"/>
      <c r="F385" s="99"/>
      <c r="G385" s="8"/>
      <c r="H385" s="8"/>
    </row>
    <row r="386" ht="15.75" customHeight="1">
      <c r="B386" s="3"/>
      <c r="D386" s="8"/>
      <c r="E386" s="8"/>
      <c r="F386" s="99"/>
      <c r="G386" s="8"/>
      <c r="H386" s="8"/>
    </row>
    <row r="387" ht="15.75" customHeight="1">
      <c r="B387" s="3"/>
      <c r="D387" s="8"/>
      <c r="E387" s="8"/>
      <c r="F387" s="99"/>
      <c r="G387" s="8"/>
      <c r="H387" s="8"/>
    </row>
    <row r="388" ht="15.75" customHeight="1">
      <c r="B388" s="3"/>
      <c r="D388" s="8"/>
      <c r="E388" s="8"/>
      <c r="F388" s="99"/>
      <c r="G388" s="8"/>
      <c r="H388" s="8"/>
    </row>
    <row r="389" ht="15.75" customHeight="1">
      <c r="B389" s="3"/>
      <c r="D389" s="8"/>
      <c r="E389" s="8"/>
      <c r="F389" s="99"/>
      <c r="G389" s="8"/>
      <c r="H389" s="8"/>
    </row>
    <row r="390" ht="15.75" customHeight="1">
      <c r="B390" s="3"/>
      <c r="D390" s="8"/>
      <c r="E390" s="8"/>
      <c r="F390" s="99"/>
      <c r="G390" s="8"/>
      <c r="H390" s="8"/>
    </row>
    <row r="391" ht="15.75" customHeight="1">
      <c r="B391" s="3"/>
      <c r="D391" s="8"/>
      <c r="E391" s="8"/>
      <c r="F391" s="99"/>
      <c r="G391" s="8"/>
      <c r="H391" s="8"/>
    </row>
    <row r="392" ht="15.75" customHeight="1">
      <c r="B392" s="3"/>
      <c r="D392" s="8"/>
      <c r="E392" s="8"/>
      <c r="F392" s="99"/>
      <c r="G392" s="8"/>
      <c r="H392" s="8"/>
    </row>
    <row r="393" ht="15.75" customHeight="1">
      <c r="B393" s="3"/>
      <c r="D393" s="8"/>
      <c r="E393" s="8"/>
      <c r="F393" s="99"/>
      <c r="G393" s="8"/>
      <c r="H393" s="8"/>
    </row>
    <row r="394" ht="15.75" customHeight="1">
      <c r="B394" s="3"/>
      <c r="D394" s="8"/>
      <c r="E394" s="8"/>
      <c r="F394" s="99"/>
      <c r="G394" s="8"/>
      <c r="H394" s="8"/>
    </row>
    <row r="395" ht="15.75" customHeight="1">
      <c r="B395" s="3"/>
      <c r="D395" s="8"/>
      <c r="E395" s="8"/>
      <c r="F395" s="99"/>
      <c r="G395" s="8"/>
      <c r="H395" s="8"/>
    </row>
    <row r="396" ht="15.75" customHeight="1">
      <c r="B396" s="3"/>
      <c r="D396" s="8"/>
      <c r="E396" s="8"/>
      <c r="F396" s="99"/>
      <c r="G396" s="8"/>
      <c r="H396" s="8"/>
    </row>
    <row r="397" ht="15.75" customHeight="1">
      <c r="B397" s="3"/>
      <c r="D397" s="8"/>
      <c r="E397" s="8"/>
      <c r="F397" s="99"/>
      <c r="G397" s="8"/>
      <c r="H397" s="8"/>
    </row>
    <row r="398" ht="15.75" customHeight="1">
      <c r="B398" s="3"/>
      <c r="D398" s="8"/>
      <c r="E398" s="8"/>
      <c r="F398" s="99"/>
      <c r="G398" s="8"/>
      <c r="H398" s="8"/>
    </row>
    <row r="399" ht="15.75" customHeight="1">
      <c r="B399" s="3"/>
      <c r="D399" s="8"/>
      <c r="E399" s="8"/>
      <c r="F399" s="99"/>
      <c r="G399" s="8"/>
      <c r="H399" s="8"/>
    </row>
    <row r="400" ht="15.75" customHeight="1">
      <c r="B400" s="3"/>
      <c r="D400" s="8"/>
      <c r="E400" s="8"/>
      <c r="F400" s="99"/>
      <c r="G400" s="8"/>
      <c r="H400" s="8"/>
    </row>
    <row r="401" ht="15.75" customHeight="1">
      <c r="B401" s="3"/>
      <c r="D401" s="8"/>
      <c r="E401" s="8"/>
      <c r="F401" s="99"/>
      <c r="G401" s="8"/>
      <c r="H401" s="8"/>
    </row>
    <row r="402" ht="15.75" customHeight="1">
      <c r="B402" s="3"/>
      <c r="D402" s="8"/>
      <c r="E402" s="8"/>
      <c r="F402" s="99"/>
      <c r="G402" s="8"/>
      <c r="H402" s="8"/>
    </row>
    <row r="403" ht="15.75" customHeight="1">
      <c r="B403" s="3"/>
      <c r="D403" s="8"/>
      <c r="E403" s="8"/>
      <c r="F403" s="99"/>
      <c r="G403" s="8"/>
      <c r="H403" s="8"/>
    </row>
    <row r="404" ht="15.75" customHeight="1">
      <c r="B404" s="3"/>
      <c r="D404" s="8"/>
      <c r="E404" s="8"/>
      <c r="F404" s="99"/>
      <c r="G404" s="8"/>
      <c r="H404" s="8"/>
    </row>
    <row r="405" ht="15.75" customHeight="1">
      <c r="B405" s="3"/>
      <c r="D405" s="8"/>
      <c r="E405" s="8"/>
      <c r="F405" s="99"/>
      <c r="G405" s="8"/>
      <c r="H405" s="8"/>
    </row>
    <row r="406" ht="15.75" customHeight="1">
      <c r="B406" s="3"/>
      <c r="D406" s="8"/>
      <c r="E406" s="8"/>
      <c r="F406" s="99"/>
      <c r="G406" s="8"/>
      <c r="H406" s="8"/>
    </row>
    <row r="407" ht="15.75" customHeight="1">
      <c r="B407" s="3"/>
      <c r="D407" s="8"/>
      <c r="E407" s="8"/>
      <c r="F407" s="99"/>
      <c r="G407" s="8"/>
      <c r="H407" s="8"/>
    </row>
    <row r="408" ht="15.75" customHeight="1">
      <c r="B408" s="3"/>
      <c r="D408" s="8"/>
      <c r="E408" s="8"/>
      <c r="F408" s="99"/>
      <c r="G408" s="8"/>
      <c r="H408" s="8"/>
    </row>
    <row r="409" ht="15.75" customHeight="1">
      <c r="B409" s="3"/>
      <c r="D409" s="8"/>
      <c r="E409" s="8"/>
      <c r="F409" s="99"/>
      <c r="G409" s="8"/>
      <c r="H409" s="8"/>
    </row>
    <row r="410" ht="15.75" customHeight="1">
      <c r="B410" s="3"/>
      <c r="D410" s="8"/>
      <c r="E410" s="8"/>
      <c r="F410" s="99"/>
      <c r="G410" s="8"/>
      <c r="H410" s="8"/>
    </row>
    <row r="411" ht="15.75" customHeight="1">
      <c r="B411" s="3"/>
      <c r="D411" s="8"/>
      <c r="E411" s="8"/>
      <c r="F411" s="99"/>
      <c r="G411" s="8"/>
      <c r="H411" s="8"/>
    </row>
    <row r="412" ht="15.75" customHeight="1">
      <c r="B412" s="3"/>
      <c r="D412" s="8"/>
      <c r="E412" s="8"/>
      <c r="F412" s="99"/>
      <c r="G412" s="8"/>
      <c r="H412" s="8"/>
    </row>
    <row r="413" ht="15.75" customHeight="1">
      <c r="B413" s="3"/>
      <c r="D413" s="8"/>
      <c r="E413" s="8"/>
      <c r="F413" s="99"/>
      <c r="G413" s="8"/>
      <c r="H413" s="8"/>
    </row>
    <row r="414" ht="15.75" customHeight="1">
      <c r="B414" s="3"/>
      <c r="D414" s="8"/>
      <c r="E414" s="8"/>
      <c r="F414" s="99"/>
      <c r="G414" s="8"/>
      <c r="H414" s="8"/>
    </row>
    <row r="415" ht="15.75" customHeight="1">
      <c r="B415" s="3"/>
      <c r="D415" s="8"/>
      <c r="E415" s="8"/>
      <c r="F415" s="99"/>
      <c r="G415" s="8"/>
      <c r="H415" s="8"/>
    </row>
    <row r="416" ht="15.75" customHeight="1">
      <c r="B416" s="3"/>
      <c r="D416" s="8"/>
      <c r="E416" s="8"/>
      <c r="F416" s="99"/>
      <c r="G416" s="8"/>
      <c r="H416" s="8"/>
    </row>
    <row r="417" ht="15.75" customHeight="1">
      <c r="B417" s="3"/>
      <c r="D417" s="8"/>
      <c r="E417" s="8"/>
      <c r="F417" s="99"/>
      <c r="G417" s="8"/>
      <c r="H417" s="8"/>
    </row>
    <row r="418" ht="15.75" customHeight="1">
      <c r="B418" s="3"/>
      <c r="D418" s="8"/>
      <c r="E418" s="8"/>
      <c r="F418" s="99"/>
      <c r="G418" s="8"/>
      <c r="H418" s="8"/>
    </row>
    <row r="419" ht="15.75" customHeight="1">
      <c r="B419" s="3"/>
      <c r="D419" s="8"/>
      <c r="E419" s="8"/>
      <c r="F419" s="99"/>
      <c r="G419" s="8"/>
      <c r="H419" s="8"/>
    </row>
    <row r="420" ht="15.75" customHeight="1">
      <c r="B420" s="3"/>
      <c r="D420" s="8"/>
      <c r="E420" s="8"/>
      <c r="F420" s="99"/>
      <c r="G420" s="8"/>
      <c r="H420" s="8"/>
    </row>
    <row r="421" ht="15.75" customHeight="1">
      <c r="B421" s="3"/>
      <c r="D421" s="8"/>
      <c r="E421" s="8"/>
      <c r="F421" s="99"/>
      <c r="G421" s="8"/>
      <c r="H421" s="8"/>
    </row>
    <row r="422" ht="15.75" customHeight="1">
      <c r="B422" s="3"/>
      <c r="D422" s="8"/>
      <c r="E422" s="8"/>
      <c r="F422" s="99"/>
      <c r="G422" s="8"/>
      <c r="H422" s="8"/>
    </row>
    <row r="423" ht="15.75" customHeight="1">
      <c r="B423" s="3"/>
      <c r="D423" s="8"/>
      <c r="E423" s="8"/>
      <c r="F423" s="99"/>
      <c r="G423" s="8"/>
      <c r="H423" s="8"/>
    </row>
    <row r="424" ht="15.75" customHeight="1">
      <c r="B424" s="3"/>
      <c r="D424" s="8"/>
      <c r="E424" s="8"/>
      <c r="F424" s="99"/>
      <c r="G424" s="8"/>
      <c r="H424" s="8"/>
    </row>
    <row r="425" ht="15.75" customHeight="1">
      <c r="B425" s="3"/>
      <c r="D425" s="8"/>
      <c r="E425" s="8"/>
      <c r="F425" s="99"/>
      <c r="G425" s="8"/>
      <c r="H425" s="8"/>
    </row>
    <row r="426" ht="15.75" customHeight="1">
      <c r="B426" s="3"/>
      <c r="D426" s="8"/>
      <c r="E426" s="8"/>
      <c r="F426" s="99"/>
      <c r="G426" s="8"/>
      <c r="H426" s="8"/>
    </row>
    <row r="427" ht="15.75" customHeight="1">
      <c r="B427" s="3"/>
      <c r="D427" s="8"/>
      <c r="E427" s="8"/>
      <c r="F427" s="99"/>
      <c r="G427" s="8"/>
      <c r="H427" s="8"/>
    </row>
    <row r="428" ht="15.75" customHeight="1">
      <c r="B428" s="3"/>
      <c r="D428" s="8"/>
      <c r="E428" s="8"/>
      <c r="F428" s="99"/>
      <c r="G428" s="8"/>
      <c r="H428" s="8"/>
    </row>
    <row r="429" ht="15.75" customHeight="1">
      <c r="B429" s="3"/>
      <c r="D429" s="8"/>
      <c r="E429" s="8"/>
      <c r="F429" s="99"/>
      <c r="G429" s="8"/>
      <c r="H429" s="8"/>
    </row>
    <row r="430" ht="15.75" customHeight="1">
      <c r="B430" s="3"/>
      <c r="D430" s="8"/>
      <c r="E430" s="8"/>
      <c r="F430" s="99"/>
      <c r="G430" s="8"/>
      <c r="H430" s="8"/>
    </row>
    <row r="431" ht="15.75" customHeight="1">
      <c r="B431" s="3"/>
      <c r="D431" s="8"/>
      <c r="E431" s="8"/>
      <c r="F431" s="99"/>
      <c r="G431" s="8"/>
      <c r="H431" s="8"/>
    </row>
    <row r="432" ht="15.75" customHeight="1">
      <c r="B432" s="3"/>
      <c r="D432" s="8"/>
      <c r="E432" s="8"/>
      <c r="F432" s="99"/>
      <c r="G432" s="8"/>
      <c r="H432" s="8"/>
    </row>
    <row r="433" ht="15.75" customHeight="1">
      <c r="B433" s="3"/>
      <c r="D433" s="8"/>
      <c r="E433" s="8"/>
      <c r="F433" s="99"/>
      <c r="G433" s="8"/>
      <c r="H433" s="8"/>
    </row>
    <row r="434" ht="15.75" customHeight="1">
      <c r="B434" s="3"/>
      <c r="D434" s="8"/>
      <c r="E434" s="8"/>
      <c r="F434" s="99"/>
      <c r="G434" s="8"/>
      <c r="H434" s="8"/>
    </row>
    <row r="435" ht="15.75" customHeight="1">
      <c r="B435" s="3"/>
      <c r="D435" s="8"/>
      <c r="E435" s="8"/>
      <c r="F435" s="99"/>
      <c r="G435" s="8"/>
      <c r="H435" s="8"/>
    </row>
    <row r="436" ht="15.75" customHeight="1">
      <c r="B436" s="3"/>
      <c r="D436" s="8"/>
      <c r="E436" s="8"/>
      <c r="F436" s="99"/>
      <c r="G436" s="8"/>
      <c r="H436" s="8"/>
    </row>
    <row r="437" ht="15.75" customHeight="1">
      <c r="B437" s="3"/>
      <c r="D437" s="8"/>
      <c r="E437" s="8"/>
      <c r="F437" s="99"/>
      <c r="G437" s="8"/>
      <c r="H437" s="8"/>
    </row>
    <row r="438" ht="15.75" customHeight="1">
      <c r="B438" s="3"/>
      <c r="D438" s="8"/>
      <c r="E438" s="8"/>
      <c r="F438" s="99"/>
      <c r="G438" s="8"/>
      <c r="H438" s="8"/>
    </row>
    <row r="439" ht="15.75" customHeight="1">
      <c r="B439" s="3"/>
      <c r="D439" s="8"/>
      <c r="E439" s="8"/>
      <c r="F439" s="99"/>
      <c r="G439" s="8"/>
      <c r="H439" s="8"/>
    </row>
    <row r="440" ht="15.75" customHeight="1">
      <c r="B440" s="3"/>
      <c r="D440" s="8"/>
      <c r="E440" s="8"/>
      <c r="F440" s="99"/>
      <c r="G440" s="8"/>
      <c r="H440" s="8"/>
    </row>
    <row r="441" ht="15.75" customHeight="1">
      <c r="B441" s="3"/>
      <c r="D441" s="8"/>
      <c r="E441" s="8"/>
      <c r="F441" s="99"/>
      <c r="G441" s="8"/>
      <c r="H441" s="8"/>
    </row>
    <row r="442" ht="15.75" customHeight="1">
      <c r="B442" s="3"/>
      <c r="D442" s="8"/>
      <c r="E442" s="8"/>
      <c r="F442" s="99"/>
      <c r="G442" s="8"/>
      <c r="H442" s="8"/>
    </row>
    <row r="443" ht="15.75" customHeight="1">
      <c r="B443" s="3"/>
      <c r="D443" s="8"/>
      <c r="E443" s="8"/>
      <c r="F443" s="99"/>
      <c r="G443" s="8"/>
      <c r="H443" s="8"/>
    </row>
    <row r="444" ht="15.75" customHeight="1">
      <c r="B444" s="3"/>
      <c r="D444" s="8"/>
      <c r="E444" s="8"/>
      <c r="F444" s="99"/>
      <c r="G444" s="8"/>
      <c r="H444" s="8"/>
    </row>
    <row r="445" ht="15.75" customHeight="1">
      <c r="B445" s="3"/>
      <c r="D445" s="8"/>
      <c r="E445" s="8"/>
      <c r="F445" s="99"/>
      <c r="G445" s="8"/>
      <c r="H445" s="8"/>
    </row>
    <row r="446" ht="15.75" customHeight="1">
      <c r="B446" s="3"/>
      <c r="D446" s="8"/>
      <c r="E446" s="8"/>
      <c r="F446" s="99"/>
      <c r="G446" s="8"/>
      <c r="H446" s="8"/>
    </row>
    <row r="447" ht="15.75" customHeight="1">
      <c r="B447" s="3"/>
      <c r="D447" s="8"/>
      <c r="E447" s="8"/>
      <c r="F447" s="99"/>
      <c r="G447" s="8"/>
      <c r="H447" s="8"/>
    </row>
    <row r="448" ht="15.75" customHeight="1">
      <c r="B448" s="3"/>
      <c r="D448" s="8"/>
      <c r="E448" s="8"/>
      <c r="F448" s="99"/>
      <c r="G448" s="8"/>
      <c r="H448" s="8"/>
    </row>
    <row r="449" ht="15.75" customHeight="1">
      <c r="B449" s="3"/>
      <c r="D449" s="8"/>
      <c r="E449" s="8"/>
      <c r="F449" s="99"/>
      <c r="G449" s="8"/>
      <c r="H449" s="8"/>
    </row>
    <row r="450" ht="15.75" customHeight="1">
      <c r="B450" s="3"/>
      <c r="D450" s="8"/>
      <c r="E450" s="8"/>
      <c r="F450" s="99"/>
      <c r="G450" s="8"/>
      <c r="H450" s="8"/>
    </row>
    <row r="451" ht="15.75" customHeight="1">
      <c r="B451" s="3"/>
      <c r="D451" s="8"/>
      <c r="E451" s="8"/>
      <c r="F451" s="99"/>
      <c r="G451" s="8"/>
      <c r="H451" s="8"/>
    </row>
    <row r="452" ht="15.75" customHeight="1">
      <c r="B452" s="3"/>
      <c r="D452" s="8"/>
      <c r="E452" s="8"/>
      <c r="F452" s="99"/>
      <c r="G452" s="8"/>
      <c r="H452" s="8"/>
    </row>
    <row r="453" ht="15.75" customHeight="1">
      <c r="B453" s="3"/>
      <c r="D453" s="8"/>
      <c r="E453" s="8"/>
      <c r="F453" s="99"/>
      <c r="G453" s="8"/>
      <c r="H453" s="8"/>
    </row>
    <row r="454" ht="15.75" customHeight="1">
      <c r="B454" s="3"/>
      <c r="D454" s="8"/>
      <c r="E454" s="8"/>
      <c r="F454" s="99"/>
      <c r="G454" s="8"/>
      <c r="H454" s="8"/>
    </row>
    <row r="455" ht="15.75" customHeight="1">
      <c r="B455" s="3"/>
      <c r="D455" s="8"/>
      <c r="E455" s="8"/>
      <c r="F455" s="99"/>
      <c r="G455" s="8"/>
      <c r="H455" s="8"/>
    </row>
    <row r="456" ht="15.75" customHeight="1">
      <c r="B456" s="3"/>
      <c r="D456" s="8"/>
      <c r="E456" s="8"/>
      <c r="F456" s="99"/>
      <c r="G456" s="8"/>
      <c r="H456" s="8"/>
    </row>
    <row r="457" ht="15.75" customHeight="1">
      <c r="B457" s="3"/>
      <c r="D457" s="8"/>
      <c r="E457" s="8"/>
      <c r="F457" s="99"/>
      <c r="G457" s="8"/>
      <c r="H457" s="8"/>
    </row>
    <row r="458" ht="15.75" customHeight="1">
      <c r="B458" s="3"/>
      <c r="D458" s="8"/>
      <c r="E458" s="8"/>
      <c r="F458" s="99"/>
      <c r="G458" s="8"/>
      <c r="H458" s="8"/>
    </row>
    <row r="459" ht="15.75" customHeight="1">
      <c r="B459" s="3"/>
      <c r="D459" s="8"/>
      <c r="E459" s="8"/>
      <c r="F459" s="99"/>
      <c r="G459" s="8"/>
      <c r="H459" s="8"/>
    </row>
    <row r="460" ht="15.75" customHeight="1">
      <c r="B460" s="3"/>
      <c r="D460" s="8"/>
      <c r="E460" s="8"/>
      <c r="F460" s="99"/>
      <c r="G460" s="8"/>
      <c r="H460" s="8"/>
    </row>
    <row r="461" ht="15.75" customHeight="1">
      <c r="B461" s="3"/>
      <c r="D461" s="8"/>
      <c r="E461" s="8"/>
      <c r="F461" s="99"/>
      <c r="G461" s="8"/>
      <c r="H461" s="8"/>
    </row>
    <row r="462" ht="15.75" customHeight="1">
      <c r="B462" s="3"/>
      <c r="D462" s="8"/>
      <c r="E462" s="8"/>
      <c r="F462" s="99"/>
      <c r="G462" s="8"/>
      <c r="H462" s="8"/>
    </row>
    <row r="463" ht="15.75" customHeight="1">
      <c r="B463" s="3"/>
      <c r="D463" s="8"/>
      <c r="E463" s="8"/>
      <c r="F463" s="99"/>
      <c r="G463" s="8"/>
      <c r="H463" s="8"/>
    </row>
    <row r="464" ht="15.75" customHeight="1">
      <c r="B464" s="3"/>
      <c r="D464" s="8"/>
      <c r="E464" s="8"/>
      <c r="F464" s="99"/>
      <c r="G464" s="8"/>
      <c r="H464" s="8"/>
    </row>
    <row r="465" ht="15.75" customHeight="1">
      <c r="B465" s="3"/>
      <c r="D465" s="8"/>
      <c r="E465" s="8"/>
      <c r="F465" s="99"/>
      <c r="G465" s="8"/>
      <c r="H465" s="8"/>
    </row>
    <row r="466" ht="15.75" customHeight="1">
      <c r="B466" s="3"/>
      <c r="D466" s="8"/>
      <c r="E466" s="8"/>
      <c r="F466" s="99"/>
      <c r="G466" s="8"/>
      <c r="H466" s="8"/>
    </row>
    <row r="467" ht="15.75" customHeight="1">
      <c r="B467" s="3"/>
      <c r="D467" s="8"/>
      <c r="E467" s="8"/>
      <c r="F467" s="99"/>
      <c r="G467" s="8"/>
      <c r="H467" s="8"/>
    </row>
    <row r="468" ht="15.75" customHeight="1">
      <c r="B468" s="3"/>
      <c r="D468" s="8"/>
      <c r="E468" s="8"/>
      <c r="F468" s="99"/>
      <c r="G468" s="8"/>
      <c r="H468" s="8"/>
    </row>
    <row r="469" ht="15.75" customHeight="1">
      <c r="B469" s="3"/>
      <c r="D469" s="8"/>
      <c r="E469" s="8"/>
      <c r="F469" s="99"/>
      <c r="G469" s="8"/>
      <c r="H469" s="8"/>
    </row>
    <row r="470" ht="15.75" customHeight="1">
      <c r="B470" s="3"/>
      <c r="D470" s="8"/>
      <c r="E470" s="8"/>
      <c r="F470" s="99"/>
      <c r="G470" s="8"/>
      <c r="H470" s="8"/>
    </row>
    <row r="471" ht="15.75" customHeight="1">
      <c r="B471" s="3"/>
      <c r="D471" s="8"/>
      <c r="E471" s="8"/>
      <c r="F471" s="99"/>
      <c r="G471" s="8"/>
      <c r="H471" s="8"/>
    </row>
    <row r="472" ht="15.75" customHeight="1">
      <c r="B472" s="3"/>
      <c r="D472" s="8"/>
      <c r="E472" s="8"/>
      <c r="F472" s="99"/>
      <c r="G472" s="8"/>
      <c r="H472" s="8"/>
    </row>
    <row r="473" ht="15.75" customHeight="1">
      <c r="B473" s="3"/>
      <c r="D473" s="8"/>
      <c r="E473" s="8"/>
      <c r="F473" s="99"/>
      <c r="G473" s="8"/>
      <c r="H473" s="8"/>
    </row>
    <row r="474" ht="15.75" customHeight="1">
      <c r="B474" s="3"/>
      <c r="D474" s="8"/>
      <c r="E474" s="8"/>
      <c r="F474" s="99"/>
      <c r="G474" s="8"/>
      <c r="H474" s="8"/>
    </row>
    <row r="475" ht="15.75" customHeight="1">
      <c r="B475" s="3"/>
      <c r="D475" s="8"/>
      <c r="E475" s="8"/>
      <c r="F475" s="99"/>
      <c r="G475" s="8"/>
      <c r="H475" s="8"/>
    </row>
    <row r="476" ht="15.75" customHeight="1">
      <c r="B476" s="3"/>
      <c r="D476" s="8"/>
      <c r="E476" s="8"/>
      <c r="F476" s="99"/>
      <c r="G476" s="8"/>
      <c r="H476" s="8"/>
    </row>
    <row r="477" ht="15.75" customHeight="1">
      <c r="B477" s="3"/>
      <c r="D477" s="8"/>
      <c r="E477" s="8"/>
      <c r="F477" s="99"/>
      <c r="G477" s="8"/>
      <c r="H477" s="8"/>
    </row>
    <row r="478" ht="15.75" customHeight="1">
      <c r="B478" s="3"/>
      <c r="D478" s="8"/>
      <c r="E478" s="8"/>
      <c r="F478" s="99"/>
      <c r="G478" s="8"/>
      <c r="H478" s="8"/>
    </row>
    <row r="479" ht="15.75" customHeight="1">
      <c r="B479" s="3"/>
      <c r="D479" s="8"/>
      <c r="E479" s="8"/>
      <c r="F479" s="99"/>
      <c r="G479" s="8"/>
      <c r="H479" s="8"/>
    </row>
    <row r="480" ht="15.75" customHeight="1">
      <c r="B480" s="3"/>
      <c r="D480" s="8"/>
      <c r="E480" s="8"/>
      <c r="F480" s="99"/>
      <c r="G480" s="8"/>
      <c r="H480" s="8"/>
    </row>
    <row r="481" ht="15.75" customHeight="1">
      <c r="B481" s="3"/>
      <c r="D481" s="8"/>
      <c r="E481" s="8"/>
      <c r="F481" s="99"/>
      <c r="G481" s="8"/>
      <c r="H481" s="8"/>
    </row>
    <row r="482" ht="15.75" customHeight="1">
      <c r="B482" s="3"/>
      <c r="D482" s="8"/>
      <c r="E482" s="8"/>
      <c r="F482" s="99"/>
      <c r="G482" s="8"/>
      <c r="H482" s="8"/>
    </row>
    <row r="483" ht="15.75" customHeight="1">
      <c r="B483" s="3"/>
      <c r="D483" s="8"/>
      <c r="E483" s="8"/>
      <c r="F483" s="99"/>
      <c r="G483" s="8"/>
      <c r="H483" s="8"/>
    </row>
    <row r="484" ht="15.75" customHeight="1">
      <c r="B484" s="3"/>
      <c r="D484" s="8"/>
      <c r="E484" s="8"/>
      <c r="F484" s="99"/>
      <c r="G484" s="8"/>
      <c r="H484" s="8"/>
    </row>
    <row r="485" ht="15.75" customHeight="1">
      <c r="B485" s="3"/>
      <c r="D485" s="8"/>
      <c r="E485" s="8"/>
      <c r="F485" s="99"/>
      <c r="G485" s="8"/>
      <c r="H485" s="8"/>
    </row>
    <row r="486" ht="15.75" customHeight="1">
      <c r="B486" s="3"/>
      <c r="D486" s="8"/>
      <c r="E486" s="8"/>
      <c r="F486" s="99"/>
      <c r="G486" s="8"/>
      <c r="H486" s="8"/>
    </row>
    <row r="487" ht="15.75" customHeight="1">
      <c r="B487" s="3"/>
      <c r="D487" s="8"/>
      <c r="E487" s="8"/>
      <c r="F487" s="99"/>
      <c r="G487" s="8"/>
      <c r="H487" s="8"/>
    </row>
    <row r="488" ht="15.75" customHeight="1">
      <c r="B488" s="3"/>
      <c r="D488" s="8"/>
      <c r="E488" s="8"/>
      <c r="F488" s="99"/>
      <c r="G488" s="8"/>
      <c r="H488" s="8"/>
    </row>
    <row r="489" ht="15.75" customHeight="1">
      <c r="B489" s="3"/>
      <c r="D489" s="8"/>
      <c r="E489" s="8"/>
      <c r="F489" s="99"/>
      <c r="G489" s="8"/>
      <c r="H489" s="8"/>
    </row>
    <row r="490" ht="15.75" customHeight="1">
      <c r="B490" s="3"/>
      <c r="D490" s="8"/>
      <c r="E490" s="8"/>
      <c r="F490" s="99"/>
      <c r="G490" s="8"/>
      <c r="H490" s="8"/>
    </row>
    <row r="491" ht="15.75" customHeight="1">
      <c r="B491" s="3"/>
      <c r="D491" s="8"/>
      <c r="E491" s="8"/>
      <c r="F491" s="99"/>
      <c r="G491" s="8"/>
      <c r="H491" s="8"/>
    </row>
    <row r="492" ht="15.75" customHeight="1">
      <c r="B492" s="3"/>
      <c r="D492" s="8"/>
      <c r="E492" s="8"/>
      <c r="F492" s="99"/>
      <c r="G492" s="8"/>
      <c r="H492" s="8"/>
    </row>
    <row r="493" ht="15.75" customHeight="1">
      <c r="B493" s="3"/>
      <c r="D493" s="8"/>
      <c r="E493" s="8"/>
      <c r="F493" s="99"/>
      <c r="G493" s="8"/>
      <c r="H493" s="8"/>
    </row>
    <row r="494" ht="15.75" customHeight="1">
      <c r="B494" s="3"/>
      <c r="D494" s="8"/>
      <c r="E494" s="8"/>
      <c r="F494" s="99"/>
      <c r="G494" s="8"/>
      <c r="H494" s="8"/>
    </row>
    <row r="495" ht="15.75" customHeight="1">
      <c r="B495" s="3"/>
      <c r="D495" s="8"/>
      <c r="E495" s="8"/>
      <c r="F495" s="99"/>
      <c r="G495" s="8"/>
      <c r="H495" s="8"/>
    </row>
    <row r="496" ht="15.75" customHeight="1">
      <c r="B496" s="3"/>
      <c r="D496" s="8"/>
      <c r="E496" s="8"/>
      <c r="F496" s="99"/>
      <c r="G496" s="8"/>
      <c r="H496" s="8"/>
    </row>
    <row r="497" ht="15.75" customHeight="1">
      <c r="B497" s="3"/>
      <c r="D497" s="8"/>
      <c r="E497" s="8"/>
      <c r="F497" s="99"/>
      <c r="G497" s="8"/>
      <c r="H497" s="8"/>
    </row>
    <row r="498" ht="15.75" customHeight="1">
      <c r="B498" s="3"/>
      <c r="D498" s="8"/>
      <c r="E498" s="8"/>
      <c r="F498" s="99"/>
      <c r="G498" s="8"/>
      <c r="H498" s="8"/>
    </row>
    <row r="499" ht="15.75" customHeight="1">
      <c r="B499" s="3"/>
      <c r="D499" s="8"/>
      <c r="E499" s="8"/>
      <c r="F499" s="99"/>
      <c r="G499" s="8"/>
      <c r="H499" s="8"/>
    </row>
    <row r="500" ht="15.75" customHeight="1">
      <c r="B500" s="3"/>
      <c r="D500" s="8"/>
      <c r="E500" s="8"/>
      <c r="F500" s="99"/>
      <c r="G500" s="8"/>
      <c r="H500" s="8"/>
    </row>
    <row r="501" ht="15.75" customHeight="1">
      <c r="B501" s="3"/>
      <c r="D501" s="8"/>
      <c r="E501" s="8"/>
      <c r="F501" s="99"/>
      <c r="G501" s="8"/>
      <c r="H501" s="8"/>
    </row>
    <row r="502" ht="15.75" customHeight="1">
      <c r="B502" s="3"/>
      <c r="D502" s="8"/>
      <c r="E502" s="8"/>
      <c r="F502" s="99"/>
      <c r="G502" s="8"/>
      <c r="H502" s="8"/>
    </row>
    <row r="503" ht="15.75" customHeight="1">
      <c r="B503" s="3"/>
      <c r="D503" s="8"/>
      <c r="E503" s="8"/>
      <c r="F503" s="99"/>
      <c r="G503" s="8"/>
      <c r="H503" s="8"/>
    </row>
    <row r="504" ht="15.75" customHeight="1">
      <c r="B504" s="3"/>
      <c r="D504" s="8"/>
      <c r="E504" s="8"/>
      <c r="F504" s="99"/>
      <c r="G504" s="8"/>
      <c r="H504" s="8"/>
    </row>
    <row r="505" ht="15.75" customHeight="1">
      <c r="B505" s="3"/>
      <c r="D505" s="8"/>
      <c r="E505" s="8"/>
      <c r="F505" s="99"/>
      <c r="G505" s="8"/>
      <c r="H505" s="8"/>
    </row>
    <row r="506" ht="15.75" customHeight="1">
      <c r="B506" s="3"/>
      <c r="D506" s="8"/>
      <c r="E506" s="8"/>
      <c r="F506" s="99"/>
      <c r="G506" s="8"/>
      <c r="H506" s="8"/>
    </row>
    <row r="507" ht="15.75" customHeight="1">
      <c r="B507" s="3"/>
      <c r="D507" s="8"/>
      <c r="E507" s="8"/>
      <c r="F507" s="99"/>
      <c r="G507" s="8"/>
      <c r="H507" s="8"/>
    </row>
    <row r="508" ht="15.75" customHeight="1">
      <c r="B508" s="3"/>
      <c r="D508" s="8"/>
      <c r="E508" s="8"/>
      <c r="F508" s="99"/>
      <c r="G508" s="8"/>
      <c r="H508" s="8"/>
    </row>
    <row r="509" ht="15.75" customHeight="1">
      <c r="B509" s="3"/>
      <c r="D509" s="8"/>
      <c r="E509" s="8"/>
      <c r="F509" s="99"/>
      <c r="G509" s="8"/>
      <c r="H509" s="8"/>
    </row>
    <row r="510" ht="15.75" customHeight="1">
      <c r="B510" s="3"/>
      <c r="D510" s="8"/>
      <c r="E510" s="8"/>
      <c r="F510" s="99"/>
      <c r="G510" s="8"/>
      <c r="H510" s="8"/>
    </row>
    <row r="511" ht="15.75" customHeight="1">
      <c r="B511" s="3"/>
      <c r="D511" s="8"/>
      <c r="E511" s="8"/>
      <c r="F511" s="99"/>
      <c r="G511" s="8"/>
      <c r="H511" s="8"/>
    </row>
    <row r="512" ht="15.75" customHeight="1">
      <c r="B512" s="3"/>
      <c r="D512" s="8"/>
      <c r="E512" s="8"/>
      <c r="F512" s="99"/>
      <c r="G512" s="8"/>
      <c r="H512" s="8"/>
    </row>
    <row r="513" ht="15.75" customHeight="1">
      <c r="B513" s="3"/>
      <c r="D513" s="8"/>
      <c r="E513" s="8"/>
      <c r="F513" s="99"/>
      <c r="G513" s="8"/>
      <c r="H513" s="8"/>
    </row>
    <row r="514" ht="15.75" customHeight="1">
      <c r="B514" s="3"/>
      <c r="D514" s="8"/>
      <c r="E514" s="8"/>
      <c r="F514" s="99"/>
      <c r="G514" s="8"/>
      <c r="H514" s="8"/>
    </row>
    <row r="515" ht="15.75" customHeight="1">
      <c r="B515" s="3"/>
      <c r="D515" s="8"/>
      <c r="E515" s="8"/>
      <c r="F515" s="99"/>
      <c r="G515" s="8"/>
      <c r="H515" s="8"/>
    </row>
    <row r="516" ht="15.75" customHeight="1">
      <c r="B516" s="3"/>
      <c r="D516" s="8"/>
      <c r="E516" s="8"/>
      <c r="F516" s="99"/>
      <c r="G516" s="8"/>
      <c r="H516" s="8"/>
    </row>
    <row r="517" ht="15.75" customHeight="1">
      <c r="B517" s="3"/>
      <c r="D517" s="8"/>
      <c r="E517" s="8"/>
      <c r="F517" s="99"/>
      <c r="G517" s="8"/>
      <c r="H517" s="8"/>
    </row>
    <row r="518" ht="15.75" customHeight="1">
      <c r="B518" s="3"/>
      <c r="D518" s="8"/>
      <c r="E518" s="8"/>
      <c r="F518" s="99"/>
      <c r="G518" s="8"/>
      <c r="H518" s="8"/>
    </row>
    <row r="519" ht="15.75" customHeight="1">
      <c r="B519" s="3"/>
      <c r="D519" s="8"/>
      <c r="E519" s="8"/>
      <c r="F519" s="99"/>
      <c r="G519" s="8"/>
      <c r="H519" s="8"/>
    </row>
    <row r="520" ht="15.75" customHeight="1">
      <c r="B520" s="3"/>
      <c r="D520" s="8"/>
      <c r="E520" s="8"/>
      <c r="F520" s="99"/>
      <c r="G520" s="8"/>
      <c r="H520" s="8"/>
    </row>
    <row r="521" ht="15.75" customHeight="1">
      <c r="B521" s="3"/>
      <c r="D521" s="8"/>
      <c r="E521" s="8"/>
      <c r="F521" s="99"/>
      <c r="G521" s="8"/>
      <c r="H521" s="8"/>
    </row>
    <row r="522" ht="15.75" customHeight="1">
      <c r="B522" s="3"/>
      <c r="D522" s="8"/>
      <c r="E522" s="8"/>
      <c r="F522" s="99"/>
      <c r="G522" s="8"/>
      <c r="H522" s="8"/>
    </row>
    <row r="523" ht="15.75" customHeight="1">
      <c r="B523" s="3"/>
      <c r="D523" s="8"/>
      <c r="E523" s="8"/>
      <c r="F523" s="99"/>
      <c r="G523" s="8"/>
      <c r="H523" s="8"/>
    </row>
    <row r="524" ht="15.75" customHeight="1">
      <c r="B524" s="3"/>
      <c r="D524" s="8"/>
      <c r="E524" s="8"/>
      <c r="F524" s="99"/>
      <c r="G524" s="8"/>
      <c r="H524" s="8"/>
    </row>
    <row r="525" ht="15.75" customHeight="1">
      <c r="B525" s="3"/>
      <c r="D525" s="8"/>
      <c r="E525" s="8"/>
      <c r="F525" s="99"/>
      <c r="G525" s="8"/>
      <c r="H525" s="8"/>
    </row>
    <row r="526" ht="15.75" customHeight="1">
      <c r="B526" s="3"/>
      <c r="D526" s="8"/>
      <c r="E526" s="8"/>
      <c r="F526" s="99"/>
      <c r="G526" s="8"/>
      <c r="H526" s="8"/>
    </row>
    <row r="527" ht="15.75" customHeight="1">
      <c r="B527" s="3"/>
      <c r="D527" s="8"/>
      <c r="E527" s="8"/>
      <c r="F527" s="99"/>
      <c r="G527" s="8"/>
      <c r="H527" s="8"/>
    </row>
    <row r="528" ht="15.75" customHeight="1">
      <c r="B528" s="3"/>
      <c r="D528" s="8"/>
      <c r="E528" s="8"/>
      <c r="F528" s="99"/>
      <c r="G528" s="8"/>
      <c r="H528" s="8"/>
    </row>
    <row r="529" ht="15.75" customHeight="1">
      <c r="B529" s="3"/>
      <c r="D529" s="8"/>
      <c r="E529" s="8"/>
      <c r="F529" s="99"/>
      <c r="G529" s="8"/>
      <c r="H529" s="8"/>
    </row>
    <row r="530" ht="15.75" customHeight="1">
      <c r="B530" s="3"/>
      <c r="D530" s="8"/>
      <c r="E530" s="8"/>
      <c r="F530" s="99"/>
      <c r="G530" s="8"/>
      <c r="H530" s="8"/>
    </row>
    <row r="531" ht="15.75" customHeight="1">
      <c r="B531" s="3"/>
      <c r="D531" s="8"/>
      <c r="E531" s="8"/>
      <c r="F531" s="99"/>
      <c r="G531" s="8"/>
      <c r="H531" s="8"/>
    </row>
    <row r="532" ht="15.75" customHeight="1">
      <c r="B532" s="3"/>
      <c r="D532" s="8"/>
      <c r="E532" s="8"/>
      <c r="F532" s="99"/>
      <c r="G532" s="8"/>
      <c r="H532" s="8"/>
    </row>
    <row r="533" ht="15.75" customHeight="1">
      <c r="B533" s="3"/>
      <c r="D533" s="8"/>
      <c r="E533" s="8"/>
      <c r="F533" s="99"/>
      <c r="G533" s="8"/>
      <c r="H533" s="8"/>
    </row>
    <row r="534" ht="15.75" customHeight="1">
      <c r="B534" s="3"/>
      <c r="D534" s="8"/>
      <c r="E534" s="8"/>
      <c r="F534" s="99"/>
      <c r="G534" s="8"/>
      <c r="H534" s="8"/>
    </row>
    <row r="535" ht="15.75" customHeight="1">
      <c r="B535" s="3"/>
      <c r="D535" s="8"/>
      <c r="E535" s="8"/>
      <c r="F535" s="99"/>
      <c r="G535" s="8"/>
      <c r="H535" s="8"/>
    </row>
    <row r="536" ht="15.75" customHeight="1">
      <c r="B536" s="3"/>
      <c r="D536" s="8"/>
      <c r="E536" s="8"/>
      <c r="F536" s="99"/>
      <c r="G536" s="8"/>
      <c r="H536" s="8"/>
    </row>
    <row r="537" ht="15.75" customHeight="1">
      <c r="B537" s="3"/>
      <c r="D537" s="8"/>
      <c r="E537" s="8"/>
      <c r="F537" s="99"/>
      <c r="G537" s="8"/>
      <c r="H537" s="8"/>
    </row>
    <row r="538" ht="15.75" customHeight="1">
      <c r="B538" s="3"/>
      <c r="D538" s="8"/>
      <c r="E538" s="8"/>
      <c r="F538" s="99"/>
      <c r="G538" s="8"/>
      <c r="H538" s="8"/>
    </row>
    <row r="539" ht="15.75" customHeight="1">
      <c r="B539" s="3"/>
      <c r="D539" s="8"/>
      <c r="E539" s="8"/>
      <c r="F539" s="99"/>
      <c r="G539" s="8"/>
      <c r="H539" s="8"/>
    </row>
    <row r="540" ht="15.75" customHeight="1">
      <c r="B540" s="3"/>
      <c r="D540" s="8"/>
      <c r="E540" s="8"/>
      <c r="F540" s="99"/>
      <c r="G540" s="8"/>
      <c r="H540" s="8"/>
    </row>
    <row r="541" ht="15.75" customHeight="1">
      <c r="B541" s="3"/>
      <c r="D541" s="8"/>
      <c r="E541" s="8"/>
      <c r="F541" s="99"/>
      <c r="G541" s="8"/>
      <c r="H541" s="8"/>
    </row>
    <row r="542" ht="15.75" customHeight="1">
      <c r="B542" s="3"/>
      <c r="D542" s="8"/>
      <c r="E542" s="8"/>
      <c r="F542" s="99"/>
      <c r="G542" s="8"/>
      <c r="H542" s="8"/>
    </row>
    <row r="543" ht="15.75" customHeight="1">
      <c r="B543" s="3"/>
      <c r="D543" s="8"/>
      <c r="E543" s="8"/>
      <c r="F543" s="99"/>
      <c r="G543" s="8"/>
      <c r="H543" s="8"/>
    </row>
    <row r="544" ht="15.75" customHeight="1">
      <c r="B544" s="3"/>
      <c r="D544" s="8"/>
      <c r="E544" s="8"/>
      <c r="F544" s="99"/>
      <c r="G544" s="8"/>
      <c r="H544" s="8"/>
    </row>
    <row r="545" ht="15.75" customHeight="1">
      <c r="B545" s="3"/>
      <c r="D545" s="8"/>
      <c r="E545" s="8"/>
      <c r="F545" s="99"/>
      <c r="G545" s="8"/>
      <c r="H545" s="8"/>
    </row>
    <row r="546" ht="15.75" customHeight="1">
      <c r="B546" s="3"/>
      <c r="D546" s="8"/>
      <c r="E546" s="8"/>
      <c r="F546" s="99"/>
      <c r="G546" s="8"/>
      <c r="H546" s="8"/>
    </row>
    <row r="547" ht="15.75" customHeight="1">
      <c r="B547" s="3"/>
      <c r="D547" s="8"/>
      <c r="E547" s="8"/>
      <c r="F547" s="99"/>
      <c r="G547" s="8"/>
      <c r="H547" s="8"/>
    </row>
    <row r="548" ht="15.75" customHeight="1">
      <c r="B548" s="3"/>
      <c r="D548" s="8"/>
      <c r="E548" s="8"/>
      <c r="F548" s="99"/>
      <c r="G548" s="8"/>
      <c r="H548" s="8"/>
    </row>
    <row r="549" ht="15.75" customHeight="1">
      <c r="B549" s="3"/>
      <c r="D549" s="8"/>
      <c r="E549" s="8"/>
      <c r="F549" s="99"/>
      <c r="G549" s="8"/>
      <c r="H549" s="8"/>
    </row>
    <row r="550" ht="15.75" customHeight="1">
      <c r="B550" s="3"/>
      <c r="D550" s="8"/>
      <c r="E550" s="8"/>
      <c r="F550" s="99"/>
      <c r="G550" s="8"/>
      <c r="H550" s="8"/>
    </row>
    <row r="551" ht="15.75" customHeight="1">
      <c r="B551" s="3"/>
      <c r="D551" s="8"/>
      <c r="E551" s="8"/>
      <c r="F551" s="99"/>
      <c r="G551" s="8"/>
      <c r="H551" s="8"/>
    </row>
    <row r="552" ht="15.75" customHeight="1">
      <c r="B552" s="3"/>
      <c r="D552" s="8"/>
      <c r="E552" s="8"/>
      <c r="F552" s="99"/>
      <c r="G552" s="8"/>
      <c r="H552" s="8"/>
    </row>
    <row r="553" ht="15.75" customHeight="1">
      <c r="B553" s="3"/>
      <c r="D553" s="8"/>
      <c r="E553" s="8"/>
      <c r="F553" s="99"/>
      <c r="G553" s="8"/>
      <c r="H553" s="8"/>
    </row>
    <row r="554" ht="15.75" customHeight="1">
      <c r="B554" s="3"/>
      <c r="D554" s="8"/>
      <c r="E554" s="8"/>
      <c r="F554" s="99"/>
      <c r="G554" s="8"/>
      <c r="H554" s="8"/>
    </row>
    <row r="555" ht="15.75" customHeight="1">
      <c r="B555" s="3"/>
      <c r="D555" s="8"/>
      <c r="E555" s="8"/>
      <c r="F555" s="99"/>
      <c r="G555" s="8"/>
      <c r="H555" s="8"/>
    </row>
    <row r="556" ht="15.75" customHeight="1">
      <c r="B556" s="3"/>
      <c r="D556" s="8"/>
      <c r="E556" s="8"/>
      <c r="F556" s="99"/>
      <c r="G556" s="8"/>
      <c r="H556" s="8"/>
    </row>
    <row r="557" ht="15.75" customHeight="1">
      <c r="B557" s="3"/>
      <c r="D557" s="8"/>
      <c r="E557" s="8"/>
      <c r="F557" s="99"/>
      <c r="G557" s="8"/>
      <c r="H557" s="8"/>
    </row>
    <row r="558" ht="15.75" customHeight="1">
      <c r="B558" s="3"/>
      <c r="D558" s="8"/>
      <c r="E558" s="8"/>
      <c r="F558" s="99"/>
      <c r="G558" s="8"/>
      <c r="H558" s="8"/>
    </row>
    <row r="559" ht="15.75" customHeight="1">
      <c r="B559" s="3"/>
      <c r="D559" s="8"/>
      <c r="E559" s="8"/>
      <c r="F559" s="99"/>
      <c r="G559" s="8"/>
      <c r="H559" s="8"/>
    </row>
    <row r="560" ht="15.75" customHeight="1">
      <c r="B560" s="3"/>
      <c r="D560" s="8"/>
      <c r="E560" s="8"/>
      <c r="F560" s="99"/>
      <c r="G560" s="8"/>
      <c r="H560" s="8"/>
    </row>
    <row r="561" ht="15.75" customHeight="1">
      <c r="B561" s="3"/>
      <c r="D561" s="8"/>
      <c r="E561" s="8"/>
      <c r="F561" s="99"/>
      <c r="G561" s="8"/>
      <c r="H561" s="8"/>
    </row>
    <row r="562" ht="15.75" customHeight="1">
      <c r="B562" s="3"/>
      <c r="D562" s="8"/>
      <c r="E562" s="8"/>
      <c r="F562" s="99"/>
      <c r="G562" s="8"/>
      <c r="H562" s="8"/>
    </row>
    <row r="563" ht="15.75" customHeight="1">
      <c r="B563" s="3"/>
      <c r="D563" s="8"/>
      <c r="E563" s="8"/>
      <c r="F563" s="99"/>
      <c r="G563" s="8"/>
      <c r="H563" s="8"/>
    </row>
    <row r="564" ht="15.75" customHeight="1">
      <c r="B564" s="3"/>
      <c r="D564" s="8"/>
      <c r="E564" s="8"/>
      <c r="F564" s="99"/>
      <c r="G564" s="8"/>
      <c r="H564" s="8"/>
    </row>
    <row r="565" ht="15.75" customHeight="1">
      <c r="B565" s="3"/>
      <c r="D565" s="8"/>
      <c r="E565" s="8"/>
      <c r="F565" s="99"/>
      <c r="G565" s="8"/>
      <c r="H565" s="8"/>
    </row>
    <row r="566" ht="15.75" customHeight="1">
      <c r="B566" s="3"/>
      <c r="D566" s="8"/>
      <c r="E566" s="8"/>
      <c r="F566" s="99"/>
      <c r="G566" s="8"/>
      <c r="H566" s="8"/>
    </row>
    <row r="567" ht="15.75" customHeight="1">
      <c r="B567" s="3"/>
      <c r="D567" s="8"/>
      <c r="E567" s="8"/>
      <c r="F567" s="99"/>
      <c r="G567" s="8"/>
      <c r="H567" s="8"/>
    </row>
    <row r="568" ht="15.75" customHeight="1">
      <c r="B568" s="3"/>
      <c r="D568" s="8"/>
      <c r="E568" s="8"/>
      <c r="F568" s="99"/>
      <c r="G568" s="8"/>
      <c r="H568" s="8"/>
    </row>
    <row r="569" ht="15.75" customHeight="1">
      <c r="B569" s="3"/>
      <c r="D569" s="8"/>
      <c r="E569" s="8"/>
      <c r="F569" s="99"/>
      <c r="G569" s="8"/>
      <c r="H569" s="8"/>
    </row>
    <row r="570" ht="15.75" customHeight="1">
      <c r="B570" s="3"/>
      <c r="D570" s="8"/>
      <c r="E570" s="8"/>
      <c r="F570" s="99"/>
      <c r="G570" s="8"/>
      <c r="H570" s="8"/>
    </row>
    <row r="571" ht="15.75" customHeight="1">
      <c r="B571" s="3"/>
      <c r="D571" s="8"/>
      <c r="E571" s="8"/>
      <c r="F571" s="99"/>
      <c r="G571" s="8"/>
      <c r="H571" s="8"/>
    </row>
    <row r="572" ht="15.75" customHeight="1">
      <c r="B572" s="3"/>
      <c r="D572" s="8"/>
      <c r="E572" s="8"/>
      <c r="F572" s="99"/>
      <c r="G572" s="8"/>
      <c r="H572" s="8"/>
    </row>
    <row r="573" ht="15.75" customHeight="1">
      <c r="B573" s="3"/>
      <c r="D573" s="8"/>
      <c r="E573" s="8"/>
      <c r="F573" s="99"/>
      <c r="G573" s="8"/>
      <c r="H573" s="8"/>
    </row>
    <row r="574" ht="15.75" customHeight="1">
      <c r="B574" s="3"/>
      <c r="D574" s="8"/>
      <c r="E574" s="8"/>
      <c r="F574" s="99"/>
      <c r="G574" s="8"/>
      <c r="H574" s="8"/>
    </row>
    <row r="575" ht="15.75" customHeight="1">
      <c r="B575" s="3"/>
      <c r="D575" s="8"/>
      <c r="E575" s="8"/>
      <c r="F575" s="99"/>
      <c r="G575" s="8"/>
      <c r="H575" s="8"/>
    </row>
    <row r="576" ht="15.75" customHeight="1">
      <c r="B576" s="3"/>
      <c r="D576" s="8"/>
      <c r="E576" s="8"/>
      <c r="F576" s="99"/>
      <c r="G576" s="8"/>
      <c r="H576" s="8"/>
    </row>
    <row r="577" ht="15.75" customHeight="1">
      <c r="B577" s="3"/>
      <c r="D577" s="8"/>
      <c r="E577" s="8"/>
      <c r="F577" s="99"/>
      <c r="G577" s="8"/>
      <c r="H577" s="8"/>
    </row>
    <row r="578" ht="15.75" customHeight="1">
      <c r="B578" s="3"/>
      <c r="D578" s="8"/>
      <c r="E578" s="8"/>
      <c r="F578" s="99"/>
      <c r="G578" s="8"/>
      <c r="H578" s="8"/>
    </row>
    <row r="579" ht="15.75" customHeight="1">
      <c r="B579" s="3"/>
      <c r="D579" s="8"/>
      <c r="E579" s="8"/>
      <c r="F579" s="99"/>
      <c r="G579" s="8"/>
      <c r="H579" s="8"/>
    </row>
    <row r="580" ht="15.75" customHeight="1">
      <c r="B580" s="3"/>
      <c r="D580" s="8"/>
      <c r="E580" s="8"/>
      <c r="F580" s="99"/>
      <c r="G580" s="8"/>
      <c r="H580" s="8"/>
    </row>
    <row r="581" ht="15.75" customHeight="1">
      <c r="B581" s="3"/>
      <c r="D581" s="8"/>
      <c r="E581" s="8"/>
      <c r="F581" s="99"/>
      <c r="G581" s="8"/>
      <c r="H581" s="8"/>
    </row>
    <row r="582" ht="15.75" customHeight="1">
      <c r="B582" s="3"/>
      <c r="D582" s="8"/>
      <c r="E582" s="8"/>
      <c r="F582" s="99"/>
      <c r="G582" s="8"/>
      <c r="H582" s="8"/>
    </row>
    <row r="583" ht="15.75" customHeight="1">
      <c r="B583" s="3"/>
      <c r="D583" s="8"/>
      <c r="E583" s="8"/>
      <c r="F583" s="99"/>
      <c r="G583" s="8"/>
      <c r="H583" s="8"/>
    </row>
    <row r="584" ht="15.75" customHeight="1">
      <c r="B584" s="3"/>
      <c r="D584" s="8"/>
      <c r="E584" s="8"/>
      <c r="F584" s="99"/>
      <c r="G584" s="8"/>
      <c r="H584" s="8"/>
    </row>
    <row r="585" ht="15.75" customHeight="1">
      <c r="B585" s="3"/>
      <c r="D585" s="8"/>
      <c r="E585" s="8"/>
      <c r="F585" s="99"/>
      <c r="G585" s="8"/>
      <c r="H585" s="8"/>
    </row>
    <row r="586" ht="15.75" customHeight="1">
      <c r="B586" s="3"/>
      <c r="D586" s="8"/>
      <c r="E586" s="8"/>
      <c r="F586" s="99"/>
      <c r="G586" s="8"/>
      <c r="H586" s="8"/>
    </row>
    <row r="587" ht="15.75" customHeight="1">
      <c r="B587" s="3"/>
      <c r="D587" s="8"/>
      <c r="E587" s="8"/>
      <c r="F587" s="99"/>
      <c r="G587" s="8"/>
      <c r="H587" s="8"/>
    </row>
    <row r="588" ht="15.75" customHeight="1">
      <c r="B588" s="3"/>
      <c r="D588" s="8"/>
      <c r="E588" s="8"/>
      <c r="F588" s="99"/>
      <c r="G588" s="8"/>
      <c r="H588" s="8"/>
    </row>
    <row r="589" ht="15.75" customHeight="1">
      <c r="B589" s="3"/>
      <c r="D589" s="8"/>
      <c r="E589" s="8"/>
      <c r="F589" s="99"/>
      <c r="G589" s="8"/>
      <c r="H589" s="8"/>
    </row>
    <row r="590" ht="15.75" customHeight="1">
      <c r="B590" s="3"/>
      <c r="D590" s="8"/>
      <c r="E590" s="8"/>
      <c r="F590" s="99"/>
      <c r="G590" s="8"/>
      <c r="H590" s="8"/>
    </row>
    <row r="591" ht="15.75" customHeight="1">
      <c r="B591" s="3"/>
      <c r="D591" s="8"/>
      <c r="E591" s="8"/>
      <c r="F591" s="99"/>
      <c r="G591" s="8"/>
      <c r="H591" s="8"/>
    </row>
    <row r="592" ht="15.75" customHeight="1">
      <c r="B592" s="3"/>
      <c r="D592" s="8"/>
      <c r="E592" s="8"/>
      <c r="F592" s="99"/>
      <c r="G592" s="8"/>
      <c r="H592" s="8"/>
    </row>
    <row r="593" ht="15.75" customHeight="1">
      <c r="B593" s="3"/>
      <c r="D593" s="8"/>
      <c r="E593" s="8"/>
      <c r="F593" s="99"/>
      <c r="G593" s="8"/>
      <c r="H593" s="8"/>
    </row>
    <row r="594" ht="15.75" customHeight="1">
      <c r="B594" s="3"/>
      <c r="D594" s="8"/>
      <c r="E594" s="8"/>
      <c r="F594" s="99"/>
      <c r="G594" s="8"/>
      <c r="H594" s="8"/>
    </row>
    <row r="595" ht="15.75" customHeight="1">
      <c r="B595" s="3"/>
      <c r="D595" s="8"/>
      <c r="E595" s="8"/>
      <c r="F595" s="99"/>
      <c r="G595" s="8"/>
      <c r="H595" s="8"/>
    </row>
    <row r="596" ht="15.75" customHeight="1">
      <c r="B596" s="3"/>
      <c r="D596" s="8"/>
      <c r="E596" s="8"/>
      <c r="F596" s="99"/>
      <c r="G596" s="8"/>
      <c r="H596" s="8"/>
    </row>
    <row r="597" ht="15.75" customHeight="1">
      <c r="B597" s="3"/>
      <c r="D597" s="8"/>
      <c r="E597" s="8"/>
      <c r="F597" s="99"/>
      <c r="G597" s="8"/>
      <c r="H597" s="8"/>
    </row>
    <row r="598" ht="15.75" customHeight="1">
      <c r="B598" s="3"/>
      <c r="D598" s="8"/>
      <c r="E598" s="8"/>
      <c r="F598" s="99"/>
      <c r="G598" s="8"/>
      <c r="H598" s="8"/>
    </row>
    <row r="599" ht="15.75" customHeight="1">
      <c r="B599" s="3"/>
      <c r="D599" s="8"/>
      <c r="E599" s="8"/>
      <c r="F599" s="99"/>
      <c r="G599" s="8"/>
      <c r="H599" s="8"/>
    </row>
    <row r="600" ht="15.75" customHeight="1">
      <c r="B600" s="3"/>
      <c r="D600" s="8"/>
      <c r="E600" s="8"/>
      <c r="F600" s="99"/>
      <c r="G600" s="8"/>
      <c r="H600" s="8"/>
    </row>
    <row r="601" ht="15.75" customHeight="1">
      <c r="B601" s="3"/>
      <c r="D601" s="8"/>
      <c r="E601" s="8"/>
      <c r="F601" s="99"/>
      <c r="G601" s="8"/>
      <c r="H601" s="8"/>
    </row>
    <row r="602" ht="15.75" customHeight="1">
      <c r="B602" s="3"/>
      <c r="D602" s="8"/>
      <c r="E602" s="8"/>
      <c r="F602" s="99"/>
      <c r="G602" s="8"/>
      <c r="H602" s="8"/>
    </row>
    <row r="603" ht="15.75" customHeight="1">
      <c r="B603" s="3"/>
      <c r="D603" s="8"/>
      <c r="E603" s="8"/>
      <c r="F603" s="99"/>
      <c r="G603" s="8"/>
      <c r="H603" s="8"/>
    </row>
    <row r="604" ht="15.75" customHeight="1">
      <c r="B604" s="3"/>
      <c r="D604" s="8"/>
      <c r="E604" s="8"/>
      <c r="F604" s="99"/>
      <c r="G604" s="8"/>
      <c r="H604" s="8"/>
    </row>
    <row r="605" ht="15.75" customHeight="1">
      <c r="B605" s="3"/>
      <c r="D605" s="8"/>
      <c r="E605" s="8"/>
      <c r="F605" s="99"/>
      <c r="G605" s="8"/>
      <c r="H605" s="8"/>
    </row>
    <row r="606" ht="15.75" customHeight="1">
      <c r="B606" s="3"/>
      <c r="D606" s="8"/>
      <c r="E606" s="8"/>
      <c r="F606" s="99"/>
      <c r="G606" s="8"/>
      <c r="H606" s="8"/>
    </row>
    <row r="607" ht="15.75" customHeight="1">
      <c r="B607" s="3"/>
      <c r="D607" s="8"/>
      <c r="E607" s="8"/>
      <c r="F607" s="99"/>
      <c r="G607" s="8"/>
      <c r="H607" s="8"/>
    </row>
    <row r="608" ht="15.75" customHeight="1">
      <c r="B608" s="3"/>
      <c r="D608" s="8"/>
      <c r="E608" s="8"/>
      <c r="F608" s="99"/>
      <c r="G608" s="8"/>
      <c r="H608" s="8"/>
    </row>
    <row r="609" ht="15.75" customHeight="1">
      <c r="B609" s="3"/>
      <c r="D609" s="8"/>
      <c r="E609" s="8"/>
      <c r="F609" s="99"/>
      <c r="G609" s="8"/>
      <c r="H609" s="8"/>
    </row>
    <row r="610" ht="15.75" customHeight="1">
      <c r="B610" s="3"/>
      <c r="D610" s="8"/>
      <c r="E610" s="8"/>
      <c r="F610" s="99"/>
      <c r="G610" s="8"/>
      <c r="H610" s="8"/>
    </row>
    <row r="611" ht="15.75" customHeight="1">
      <c r="B611" s="3"/>
      <c r="D611" s="8"/>
      <c r="E611" s="8"/>
      <c r="F611" s="99"/>
      <c r="G611" s="8"/>
      <c r="H611" s="8"/>
    </row>
    <row r="612" ht="15.75" customHeight="1">
      <c r="B612" s="3"/>
      <c r="D612" s="8"/>
      <c r="E612" s="8"/>
      <c r="F612" s="99"/>
      <c r="G612" s="8"/>
      <c r="H612" s="8"/>
    </row>
    <row r="613" ht="15.75" customHeight="1">
      <c r="B613" s="3"/>
      <c r="D613" s="8"/>
      <c r="E613" s="8"/>
      <c r="F613" s="99"/>
      <c r="G613" s="8"/>
      <c r="H613" s="8"/>
    </row>
    <row r="614" ht="15.75" customHeight="1">
      <c r="B614" s="3"/>
      <c r="D614" s="8"/>
      <c r="E614" s="8"/>
      <c r="F614" s="99"/>
      <c r="G614" s="8"/>
      <c r="H614" s="8"/>
    </row>
    <row r="615" ht="15.75" customHeight="1">
      <c r="B615" s="3"/>
      <c r="D615" s="8"/>
      <c r="E615" s="8"/>
      <c r="F615" s="99"/>
      <c r="G615" s="8"/>
      <c r="H615" s="8"/>
    </row>
    <row r="616" ht="15.75" customHeight="1">
      <c r="B616" s="3"/>
      <c r="D616" s="8"/>
      <c r="E616" s="8"/>
      <c r="F616" s="99"/>
      <c r="G616" s="8"/>
      <c r="H616" s="8"/>
    </row>
    <row r="617" ht="15.75" customHeight="1">
      <c r="B617" s="3"/>
      <c r="D617" s="8"/>
      <c r="E617" s="8"/>
      <c r="F617" s="99"/>
      <c r="G617" s="8"/>
      <c r="H617" s="8"/>
    </row>
    <row r="618" ht="15.75" customHeight="1">
      <c r="B618" s="3"/>
      <c r="D618" s="8"/>
      <c r="E618" s="8"/>
      <c r="F618" s="99"/>
      <c r="G618" s="8"/>
      <c r="H618" s="8"/>
    </row>
    <row r="619" ht="15.75" customHeight="1">
      <c r="B619" s="3"/>
      <c r="D619" s="8"/>
      <c r="E619" s="8"/>
      <c r="F619" s="99"/>
      <c r="G619" s="8"/>
      <c r="H619" s="8"/>
    </row>
    <row r="620" ht="15.75" customHeight="1">
      <c r="B620" s="3"/>
      <c r="D620" s="8"/>
      <c r="E620" s="8"/>
      <c r="F620" s="99"/>
      <c r="G620" s="8"/>
      <c r="H620" s="8"/>
    </row>
    <row r="621" ht="15.75" customHeight="1">
      <c r="B621" s="3"/>
      <c r="D621" s="8"/>
      <c r="E621" s="8"/>
      <c r="F621" s="99"/>
      <c r="G621" s="8"/>
      <c r="H621" s="8"/>
    </row>
    <row r="622" ht="15.75" customHeight="1">
      <c r="B622" s="3"/>
      <c r="D622" s="8"/>
      <c r="E622" s="8"/>
      <c r="F622" s="99"/>
      <c r="G622" s="8"/>
      <c r="H622" s="8"/>
    </row>
    <row r="623" ht="15.75" customHeight="1">
      <c r="B623" s="3"/>
      <c r="D623" s="8"/>
      <c r="E623" s="8"/>
      <c r="F623" s="99"/>
      <c r="G623" s="8"/>
      <c r="H623" s="8"/>
    </row>
    <row r="624" ht="15.75" customHeight="1">
      <c r="B624" s="3"/>
      <c r="D624" s="8"/>
      <c r="E624" s="8"/>
      <c r="F624" s="99"/>
      <c r="G624" s="8"/>
      <c r="H624" s="8"/>
    </row>
    <row r="625" ht="15.75" customHeight="1">
      <c r="B625" s="3"/>
      <c r="D625" s="8"/>
      <c r="E625" s="8"/>
      <c r="F625" s="99"/>
      <c r="G625" s="8"/>
      <c r="H625" s="8"/>
    </row>
    <row r="626" ht="15.75" customHeight="1">
      <c r="B626" s="3"/>
      <c r="D626" s="8"/>
      <c r="E626" s="8"/>
      <c r="F626" s="99"/>
      <c r="G626" s="8"/>
      <c r="H626" s="8"/>
    </row>
    <row r="627" ht="15.75" customHeight="1">
      <c r="B627" s="3"/>
      <c r="D627" s="8"/>
      <c r="E627" s="8"/>
      <c r="F627" s="99"/>
      <c r="G627" s="8"/>
      <c r="H627" s="8"/>
    </row>
    <row r="628" ht="15.75" customHeight="1">
      <c r="B628" s="3"/>
      <c r="D628" s="8"/>
      <c r="E628" s="8"/>
      <c r="F628" s="99"/>
      <c r="G628" s="8"/>
      <c r="H628" s="8"/>
    </row>
    <row r="629" ht="15.75" customHeight="1">
      <c r="B629" s="3"/>
      <c r="D629" s="8"/>
      <c r="E629" s="8"/>
      <c r="F629" s="99"/>
      <c r="G629" s="8"/>
      <c r="H629" s="8"/>
    </row>
    <row r="630" ht="15.75" customHeight="1">
      <c r="B630" s="3"/>
      <c r="D630" s="8"/>
      <c r="E630" s="8"/>
      <c r="F630" s="99"/>
      <c r="G630" s="8"/>
      <c r="H630" s="8"/>
    </row>
    <row r="631" ht="15.75" customHeight="1">
      <c r="B631" s="3"/>
      <c r="D631" s="8"/>
      <c r="E631" s="8"/>
      <c r="F631" s="99"/>
      <c r="G631" s="8"/>
      <c r="H631" s="8"/>
    </row>
    <row r="632" ht="15.75" customHeight="1">
      <c r="B632" s="3"/>
      <c r="D632" s="8"/>
      <c r="E632" s="8"/>
      <c r="F632" s="99"/>
      <c r="G632" s="8"/>
      <c r="H632" s="8"/>
    </row>
    <row r="633" ht="15.75" customHeight="1">
      <c r="B633" s="3"/>
      <c r="D633" s="8"/>
      <c r="E633" s="8"/>
      <c r="F633" s="99"/>
      <c r="G633" s="8"/>
      <c r="H633" s="8"/>
    </row>
    <row r="634" ht="15.75" customHeight="1">
      <c r="B634" s="3"/>
      <c r="D634" s="8"/>
      <c r="E634" s="8"/>
      <c r="F634" s="99"/>
      <c r="G634" s="8"/>
      <c r="H634" s="8"/>
    </row>
    <row r="635" ht="15.75" customHeight="1">
      <c r="B635" s="3"/>
      <c r="D635" s="8"/>
      <c r="E635" s="8"/>
      <c r="F635" s="99"/>
      <c r="G635" s="8"/>
      <c r="H635" s="8"/>
    </row>
    <row r="636" ht="15.75" customHeight="1">
      <c r="B636" s="3"/>
      <c r="D636" s="8"/>
      <c r="E636" s="8"/>
      <c r="F636" s="99"/>
      <c r="G636" s="8"/>
      <c r="H636" s="8"/>
    </row>
    <row r="637" ht="15.75" customHeight="1">
      <c r="B637" s="3"/>
      <c r="D637" s="8"/>
      <c r="E637" s="8"/>
      <c r="F637" s="99"/>
      <c r="G637" s="8"/>
      <c r="H637" s="8"/>
    </row>
    <row r="638" ht="15.75" customHeight="1">
      <c r="B638" s="3"/>
      <c r="D638" s="8"/>
      <c r="E638" s="8"/>
      <c r="F638" s="99"/>
      <c r="G638" s="8"/>
      <c r="H638" s="8"/>
    </row>
    <row r="639" ht="15.75" customHeight="1">
      <c r="B639" s="3"/>
      <c r="D639" s="8"/>
      <c r="E639" s="8"/>
      <c r="F639" s="99"/>
      <c r="G639" s="8"/>
      <c r="H639" s="8"/>
    </row>
    <row r="640" ht="15.75" customHeight="1">
      <c r="B640" s="3"/>
      <c r="D640" s="8"/>
      <c r="E640" s="8"/>
      <c r="F640" s="99"/>
      <c r="G640" s="8"/>
      <c r="H640" s="8"/>
    </row>
    <row r="641" ht="15.75" customHeight="1">
      <c r="B641" s="3"/>
      <c r="D641" s="8"/>
      <c r="E641" s="8"/>
      <c r="F641" s="99"/>
      <c r="G641" s="8"/>
      <c r="H641" s="8"/>
    </row>
    <row r="642" ht="15.75" customHeight="1">
      <c r="B642" s="3"/>
      <c r="D642" s="8"/>
      <c r="E642" s="8"/>
      <c r="F642" s="99"/>
      <c r="G642" s="8"/>
      <c r="H642" s="8"/>
    </row>
    <row r="643" ht="15.75" customHeight="1">
      <c r="B643" s="3"/>
      <c r="D643" s="8"/>
      <c r="E643" s="8"/>
      <c r="F643" s="99"/>
      <c r="G643" s="8"/>
      <c r="H643" s="8"/>
    </row>
    <row r="644" ht="15.75" customHeight="1">
      <c r="B644" s="3"/>
      <c r="D644" s="8"/>
      <c r="E644" s="8"/>
      <c r="F644" s="99"/>
      <c r="G644" s="8"/>
      <c r="H644" s="8"/>
    </row>
    <row r="645" ht="15.75" customHeight="1">
      <c r="B645" s="3"/>
      <c r="D645" s="8"/>
      <c r="E645" s="8"/>
      <c r="F645" s="99"/>
      <c r="G645" s="8"/>
      <c r="H645" s="8"/>
    </row>
    <row r="646" ht="15.75" customHeight="1">
      <c r="B646" s="3"/>
      <c r="D646" s="8"/>
      <c r="E646" s="8"/>
      <c r="F646" s="99"/>
      <c r="G646" s="8"/>
      <c r="H646" s="8"/>
    </row>
    <row r="647" ht="15.75" customHeight="1">
      <c r="B647" s="3"/>
      <c r="D647" s="8"/>
      <c r="E647" s="8"/>
      <c r="F647" s="99"/>
      <c r="G647" s="8"/>
      <c r="H647" s="8"/>
    </row>
    <row r="648" ht="15.75" customHeight="1">
      <c r="B648" s="3"/>
      <c r="D648" s="8"/>
      <c r="E648" s="8"/>
      <c r="F648" s="99"/>
      <c r="G648" s="8"/>
      <c r="H648" s="8"/>
    </row>
    <row r="649" ht="15.75" customHeight="1">
      <c r="B649" s="3"/>
      <c r="D649" s="8"/>
      <c r="E649" s="8"/>
      <c r="F649" s="99"/>
      <c r="G649" s="8"/>
      <c r="H649" s="8"/>
    </row>
    <row r="650" ht="15.75" customHeight="1">
      <c r="B650" s="3"/>
      <c r="D650" s="8"/>
      <c r="E650" s="8"/>
      <c r="F650" s="99"/>
      <c r="G650" s="8"/>
      <c r="H650" s="8"/>
    </row>
    <row r="651" ht="15.75" customHeight="1">
      <c r="B651" s="3"/>
      <c r="D651" s="8"/>
      <c r="E651" s="8"/>
      <c r="F651" s="99"/>
      <c r="G651" s="8"/>
      <c r="H651" s="8"/>
    </row>
    <row r="652" ht="15.75" customHeight="1">
      <c r="B652" s="3"/>
      <c r="D652" s="8"/>
      <c r="E652" s="8"/>
      <c r="F652" s="99"/>
      <c r="G652" s="8"/>
      <c r="H652" s="8"/>
    </row>
    <row r="653" ht="15.75" customHeight="1">
      <c r="B653" s="3"/>
      <c r="D653" s="8"/>
      <c r="E653" s="8"/>
      <c r="F653" s="99"/>
      <c r="G653" s="8"/>
      <c r="H653" s="8"/>
    </row>
    <row r="654" ht="15.75" customHeight="1">
      <c r="B654" s="3"/>
      <c r="D654" s="8"/>
      <c r="E654" s="8"/>
      <c r="F654" s="99"/>
      <c r="G654" s="8"/>
      <c r="H654" s="8"/>
    </row>
    <row r="655" ht="15.75" customHeight="1">
      <c r="B655" s="3"/>
      <c r="D655" s="8"/>
      <c r="E655" s="8"/>
      <c r="F655" s="99"/>
      <c r="G655" s="8"/>
      <c r="H655" s="8"/>
    </row>
    <row r="656" ht="15.75" customHeight="1">
      <c r="B656" s="3"/>
      <c r="D656" s="8"/>
      <c r="E656" s="8"/>
      <c r="F656" s="99"/>
      <c r="G656" s="8"/>
      <c r="H656" s="8"/>
    </row>
    <row r="657" ht="15.75" customHeight="1">
      <c r="B657" s="3"/>
      <c r="D657" s="8"/>
      <c r="E657" s="8"/>
      <c r="F657" s="99"/>
      <c r="G657" s="8"/>
      <c r="H657" s="8"/>
    </row>
    <row r="658" ht="15.75" customHeight="1">
      <c r="B658" s="3"/>
      <c r="D658" s="8"/>
      <c r="E658" s="8"/>
      <c r="F658" s="99"/>
      <c r="G658" s="8"/>
      <c r="H658" s="8"/>
    </row>
    <row r="659" ht="15.75" customHeight="1">
      <c r="B659" s="3"/>
      <c r="D659" s="8"/>
      <c r="E659" s="8"/>
      <c r="F659" s="99"/>
      <c r="G659" s="8"/>
      <c r="H659" s="8"/>
    </row>
    <row r="660" ht="15.75" customHeight="1">
      <c r="B660" s="3"/>
      <c r="D660" s="8"/>
      <c r="E660" s="8"/>
      <c r="F660" s="99"/>
      <c r="G660" s="8"/>
      <c r="H660" s="8"/>
    </row>
    <row r="661" ht="15.75" customHeight="1">
      <c r="B661" s="3"/>
      <c r="D661" s="8"/>
      <c r="E661" s="8"/>
      <c r="F661" s="99"/>
      <c r="G661" s="8"/>
      <c r="H661" s="8"/>
    </row>
    <row r="662" ht="15.75" customHeight="1">
      <c r="B662" s="3"/>
      <c r="D662" s="8"/>
      <c r="E662" s="8"/>
      <c r="F662" s="99"/>
      <c r="G662" s="8"/>
      <c r="H662" s="8"/>
    </row>
    <row r="663" ht="15.75" customHeight="1">
      <c r="B663" s="3"/>
      <c r="D663" s="8"/>
      <c r="E663" s="8"/>
      <c r="F663" s="99"/>
      <c r="G663" s="8"/>
      <c r="H663" s="8"/>
    </row>
    <row r="664" ht="15.75" customHeight="1">
      <c r="B664" s="3"/>
      <c r="D664" s="8"/>
      <c r="E664" s="8"/>
      <c r="F664" s="99"/>
      <c r="G664" s="8"/>
      <c r="H664" s="8"/>
    </row>
    <row r="665" ht="15.75" customHeight="1">
      <c r="B665" s="3"/>
      <c r="D665" s="8"/>
      <c r="E665" s="8"/>
      <c r="F665" s="99"/>
      <c r="G665" s="8"/>
      <c r="H665" s="8"/>
    </row>
    <row r="666" ht="15.75" customHeight="1">
      <c r="B666" s="3"/>
      <c r="D666" s="8"/>
      <c r="E666" s="8"/>
      <c r="F666" s="99"/>
      <c r="G666" s="8"/>
      <c r="H666" s="8"/>
    </row>
    <row r="667" ht="15.75" customHeight="1">
      <c r="B667" s="3"/>
      <c r="D667" s="8"/>
      <c r="E667" s="8"/>
      <c r="F667" s="99"/>
      <c r="G667" s="8"/>
      <c r="H667" s="8"/>
    </row>
    <row r="668" ht="15.75" customHeight="1">
      <c r="B668" s="3"/>
      <c r="D668" s="8"/>
      <c r="E668" s="8"/>
      <c r="F668" s="99"/>
      <c r="G668" s="8"/>
      <c r="H668" s="8"/>
    </row>
    <row r="669" ht="15.75" customHeight="1">
      <c r="B669" s="3"/>
      <c r="D669" s="8"/>
      <c r="E669" s="8"/>
      <c r="F669" s="99"/>
      <c r="G669" s="8"/>
      <c r="H669" s="8"/>
    </row>
    <row r="670" ht="15.75" customHeight="1">
      <c r="B670" s="3"/>
      <c r="D670" s="8"/>
      <c r="E670" s="8"/>
      <c r="F670" s="99"/>
      <c r="G670" s="8"/>
      <c r="H670" s="8"/>
    </row>
    <row r="671" ht="15.75" customHeight="1">
      <c r="B671" s="3"/>
      <c r="D671" s="8"/>
      <c r="E671" s="8"/>
      <c r="F671" s="99"/>
      <c r="G671" s="8"/>
      <c r="H671" s="8"/>
    </row>
    <row r="672" ht="15.75" customHeight="1">
      <c r="B672" s="3"/>
      <c r="D672" s="8"/>
      <c r="E672" s="8"/>
      <c r="F672" s="99"/>
      <c r="G672" s="8"/>
      <c r="H672" s="8"/>
    </row>
    <row r="673" ht="15.75" customHeight="1">
      <c r="B673" s="3"/>
      <c r="D673" s="8"/>
      <c r="E673" s="8"/>
      <c r="F673" s="99"/>
      <c r="G673" s="8"/>
      <c r="H673" s="8"/>
    </row>
    <row r="674" ht="15.75" customHeight="1">
      <c r="B674" s="3"/>
      <c r="D674" s="8"/>
      <c r="E674" s="8"/>
      <c r="F674" s="99"/>
      <c r="G674" s="8"/>
      <c r="H674" s="8"/>
    </row>
    <row r="675" ht="15.75" customHeight="1">
      <c r="B675" s="3"/>
      <c r="D675" s="8"/>
      <c r="E675" s="8"/>
      <c r="F675" s="99"/>
      <c r="G675" s="8"/>
      <c r="H675" s="8"/>
    </row>
    <row r="676" ht="15.75" customHeight="1">
      <c r="B676" s="3"/>
      <c r="D676" s="8"/>
      <c r="E676" s="8"/>
      <c r="F676" s="99"/>
      <c r="G676" s="8"/>
      <c r="H676" s="8"/>
    </row>
    <row r="677" ht="15.75" customHeight="1">
      <c r="B677" s="3"/>
      <c r="D677" s="8"/>
      <c r="E677" s="8"/>
      <c r="F677" s="99"/>
      <c r="G677" s="8"/>
      <c r="H677" s="8"/>
    </row>
    <row r="678" ht="15.75" customHeight="1">
      <c r="B678" s="3"/>
      <c r="D678" s="8"/>
      <c r="E678" s="8"/>
      <c r="F678" s="99"/>
      <c r="G678" s="8"/>
      <c r="H678" s="8"/>
    </row>
    <row r="679" ht="15.75" customHeight="1">
      <c r="B679" s="3"/>
      <c r="D679" s="8"/>
      <c r="E679" s="8"/>
      <c r="F679" s="99"/>
      <c r="G679" s="8"/>
      <c r="H679" s="8"/>
    </row>
    <row r="680" ht="15.75" customHeight="1">
      <c r="B680" s="3"/>
      <c r="D680" s="8"/>
      <c r="E680" s="8"/>
      <c r="F680" s="99"/>
      <c r="G680" s="8"/>
      <c r="H680" s="8"/>
    </row>
    <row r="681" ht="15.75" customHeight="1">
      <c r="B681" s="3"/>
      <c r="D681" s="8"/>
      <c r="E681" s="8"/>
      <c r="F681" s="99"/>
      <c r="G681" s="8"/>
      <c r="H681" s="8"/>
    </row>
    <row r="682" ht="15.75" customHeight="1">
      <c r="B682" s="3"/>
      <c r="D682" s="8"/>
      <c r="E682" s="8"/>
      <c r="F682" s="99"/>
      <c r="G682" s="8"/>
      <c r="H682" s="8"/>
    </row>
    <row r="683" ht="15.75" customHeight="1">
      <c r="B683" s="3"/>
      <c r="D683" s="8"/>
      <c r="E683" s="8"/>
      <c r="F683" s="99"/>
      <c r="G683" s="8"/>
      <c r="H683" s="8"/>
    </row>
    <row r="684" ht="15.75" customHeight="1">
      <c r="B684" s="3"/>
      <c r="D684" s="8"/>
      <c r="E684" s="8"/>
      <c r="F684" s="99"/>
      <c r="G684" s="8"/>
      <c r="H684" s="8"/>
    </row>
    <row r="685" ht="15.75" customHeight="1">
      <c r="B685" s="3"/>
      <c r="D685" s="8"/>
      <c r="E685" s="8"/>
      <c r="F685" s="99"/>
      <c r="G685" s="8"/>
      <c r="H685" s="8"/>
    </row>
    <row r="686" ht="15.75" customHeight="1">
      <c r="B686" s="3"/>
      <c r="D686" s="8"/>
      <c r="E686" s="8"/>
      <c r="F686" s="99"/>
      <c r="G686" s="8"/>
      <c r="H686" s="8"/>
    </row>
    <row r="687" ht="15.75" customHeight="1">
      <c r="B687" s="3"/>
      <c r="D687" s="8"/>
      <c r="E687" s="8"/>
      <c r="F687" s="99"/>
      <c r="G687" s="8"/>
      <c r="H687" s="8"/>
    </row>
    <row r="688" ht="15.75" customHeight="1">
      <c r="B688" s="3"/>
      <c r="D688" s="8"/>
      <c r="E688" s="8"/>
      <c r="F688" s="99"/>
      <c r="G688" s="8"/>
      <c r="H688" s="8"/>
    </row>
    <row r="689" ht="15.75" customHeight="1">
      <c r="B689" s="3"/>
      <c r="D689" s="8"/>
      <c r="E689" s="8"/>
      <c r="F689" s="99"/>
      <c r="G689" s="8"/>
      <c r="H689" s="8"/>
    </row>
    <row r="690" ht="15.75" customHeight="1">
      <c r="B690" s="3"/>
      <c r="D690" s="8"/>
      <c r="E690" s="8"/>
      <c r="F690" s="99"/>
      <c r="G690" s="8"/>
      <c r="H690" s="8"/>
    </row>
    <row r="691" ht="15.75" customHeight="1">
      <c r="B691" s="3"/>
      <c r="D691" s="8"/>
      <c r="E691" s="8"/>
      <c r="F691" s="99"/>
      <c r="G691" s="8"/>
      <c r="H691" s="8"/>
    </row>
    <row r="692" ht="15.75" customHeight="1">
      <c r="B692" s="3"/>
      <c r="D692" s="8"/>
      <c r="E692" s="8"/>
      <c r="F692" s="99"/>
      <c r="G692" s="8"/>
      <c r="H692" s="8"/>
    </row>
    <row r="693" ht="15.75" customHeight="1">
      <c r="B693" s="3"/>
      <c r="D693" s="8"/>
      <c r="E693" s="8"/>
      <c r="F693" s="99"/>
      <c r="G693" s="8"/>
      <c r="H693" s="8"/>
    </row>
    <row r="694" ht="15.75" customHeight="1">
      <c r="B694" s="3"/>
      <c r="D694" s="8"/>
      <c r="E694" s="8"/>
      <c r="F694" s="99"/>
      <c r="G694" s="8"/>
      <c r="H694" s="8"/>
    </row>
    <row r="695" ht="15.75" customHeight="1">
      <c r="B695" s="3"/>
      <c r="D695" s="8"/>
      <c r="E695" s="8"/>
      <c r="F695" s="99"/>
      <c r="G695" s="8"/>
      <c r="H695" s="8"/>
    </row>
    <row r="696" ht="15.75" customHeight="1">
      <c r="B696" s="3"/>
      <c r="D696" s="8"/>
      <c r="E696" s="8"/>
      <c r="F696" s="99"/>
      <c r="G696" s="8"/>
      <c r="H696" s="8"/>
    </row>
    <row r="697" ht="15.75" customHeight="1">
      <c r="B697" s="3"/>
      <c r="D697" s="8"/>
      <c r="E697" s="8"/>
      <c r="F697" s="99"/>
      <c r="G697" s="8"/>
      <c r="H697" s="8"/>
    </row>
    <row r="698" ht="15.75" customHeight="1">
      <c r="B698" s="3"/>
      <c r="D698" s="8"/>
      <c r="E698" s="8"/>
      <c r="F698" s="99"/>
      <c r="G698" s="8"/>
      <c r="H698" s="8"/>
    </row>
    <row r="699" ht="15.75" customHeight="1">
      <c r="B699" s="3"/>
      <c r="D699" s="8"/>
      <c r="E699" s="8"/>
      <c r="F699" s="99"/>
      <c r="G699" s="8"/>
      <c r="H699" s="8"/>
    </row>
    <row r="700" ht="15.75" customHeight="1">
      <c r="B700" s="3"/>
      <c r="D700" s="8"/>
      <c r="E700" s="8"/>
      <c r="F700" s="99"/>
      <c r="G700" s="8"/>
      <c r="H700" s="8"/>
    </row>
    <row r="701" ht="15.75" customHeight="1">
      <c r="B701" s="3"/>
      <c r="D701" s="8"/>
      <c r="E701" s="8"/>
      <c r="F701" s="99"/>
      <c r="G701" s="8"/>
      <c r="H701" s="8"/>
    </row>
    <row r="702" ht="15.75" customHeight="1">
      <c r="B702" s="3"/>
      <c r="D702" s="8"/>
      <c r="E702" s="8"/>
      <c r="F702" s="99"/>
      <c r="G702" s="8"/>
      <c r="H702" s="8"/>
    </row>
    <row r="703" ht="15.75" customHeight="1">
      <c r="B703" s="3"/>
      <c r="D703" s="8"/>
      <c r="E703" s="8"/>
      <c r="F703" s="99"/>
      <c r="G703" s="8"/>
      <c r="H703" s="8"/>
    </row>
    <row r="704" ht="15.75" customHeight="1">
      <c r="B704" s="3"/>
      <c r="D704" s="8"/>
      <c r="E704" s="8"/>
      <c r="F704" s="99"/>
      <c r="G704" s="8"/>
      <c r="H704" s="8"/>
    </row>
    <row r="705" ht="15.75" customHeight="1">
      <c r="B705" s="3"/>
      <c r="D705" s="8"/>
      <c r="E705" s="8"/>
      <c r="F705" s="99"/>
      <c r="G705" s="8"/>
      <c r="H705" s="8"/>
    </row>
    <row r="706" ht="15.75" customHeight="1">
      <c r="B706" s="3"/>
      <c r="D706" s="8"/>
      <c r="E706" s="8"/>
      <c r="F706" s="99"/>
      <c r="G706" s="8"/>
      <c r="H706" s="8"/>
    </row>
    <row r="707" ht="15.75" customHeight="1">
      <c r="B707" s="3"/>
      <c r="D707" s="8"/>
      <c r="E707" s="8"/>
      <c r="F707" s="99"/>
      <c r="G707" s="8"/>
      <c r="H707" s="8"/>
    </row>
    <row r="708" ht="15.75" customHeight="1">
      <c r="B708" s="3"/>
      <c r="D708" s="8"/>
      <c r="E708" s="8"/>
      <c r="F708" s="99"/>
      <c r="G708" s="8"/>
      <c r="H708" s="8"/>
    </row>
    <row r="709" ht="15.75" customHeight="1">
      <c r="B709" s="3"/>
      <c r="D709" s="8"/>
      <c r="E709" s="8"/>
      <c r="F709" s="99"/>
      <c r="G709" s="8"/>
      <c r="H709" s="8"/>
    </row>
    <row r="710" ht="15.75" customHeight="1">
      <c r="B710" s="3"/>
      <c r="D710" s="8"/>
      <c r="E710" s="8"/>
      <c r="F710" s="99"/>
      <c r="G710" s="8"/>
      <c r="H710" s="8"/>
    </row>
    <row r="711" ht="15.75" customHeight="1">
      <c r="B711" s="3"/>
      <c r="D711" s="8"/>
      <c r="E711" s="8"/>
      <c r="F711" s="99"/>
      <c r="G711" s="8"/>
      <c r="H711" s="8"/>
    </row>
    <row r="712" ht="15.75" customHeight="1">
      <c r="B712" s="3"/>
      <c r="D712" s="8"/>
      <c r="E712" s="8"/>
      <c r="F712" s="99"/>
      <c r="G712" s="8"/>
      <c r="H712" s="8"/>
    </row>
    <row r="713" ht="15.75" customHeight="1">
      <c r="B713" s="3"/>
      <c r="D713" s="8"/>
      <c r="E713" s="8"/>
      <c r="F713" s="99"/>
      <c r="G713" s="8"/>
      <c r="H713" s="8"/>
    </row>
    <row r="714" ht="15.75" customHeight="1">
      <c r="B714" s="3"/>
      <c r="D714" s="8"/>
      <c r="E714" s="8"/>
      <c r="F714" s="99"/>
      <c r="G714" s="8"/>
      <c r="H714" s="8"/>
    </row>
    <row r="715" ht="15.75" customHeight="1">
      <c r="B715" s="3"/>
      <c r="D715" s="8"/>
      <c r="E715" s="8"/>
      <c r="F715" s="99"/>
      <c r="G715" s="8"/>
      <c r="H715" s="8"/>
    </row>
    <row r="716" ht="15.75" customHeight="1">
      <c r="B716" s="3"/>
      <c r="D716" s="8"/>
      <c r="E716" s="8"/>
      <c r="F716" s="99"/>
      <c r="G716" s="8"/>
      <c r="H716" s="8"/>
    </row>
    <row r="717" ht="15.75" customHeight="1">
      <c r="B717" s="3"/>
      <c r="D717" s="8"/>
      <c r="E717" s="8"/>
      <c r="F717" s="99"/>
      <c r="G717" s="8"/>
      <c r="H717" s="8"/>
    </row>
    <row r="718" ht="15.75" customHeight="1">
      <c r="B718" s="3"/>
      <c r="D718" s="8"/>
      <c r="E718" s="8"/>
      <c r="F718" s="99"/>
      <c r="G718" s="8"/>
      <c r="H718" s="8"/>
    </row>
    <row r="719" ht="15.75" customHeight="1">
      <c r="B719" s="3"/>
      <c r="D719" s="8"/>
      <c r="E719" s="8"/>
      <c r="F719" s="99"/>
      <c r="G719" s="8"/>
      <c r="H719" s="8"/>
    </row>
    <row r="720" ht="15.75" customHeight="1">
      <c r="B720" s="3"/>
      <c r="D720" s="8"/>
      <c r="E720" s="8"/>
      <c r="F720" s="99"/>
      <c r="G720" s="8"/>
      <c r="H720" s="8"/>
    </row>
    <row r="721" ht="15.75" customHeight="1">
      <c r="B721" s="3"/>
      <c r="D721" s="8"/>
      <c r="E721" s="8"/>
      <c r="F721" s="99"/>
      <c r="G721" s="8"/>
      <c r="H721" s="8"/>
    </row>
    <row r="722" ht="15.75" customHeight="1">
      <c r="B722" s="3"/>
      <c r="D722" s="8"/>
      <c r="E722" s="8"/>
      <c r="F722" s="99"/>
      <c r="G722" s="8"/>
      <c r="H722" s="8"/>
    </row>
    <row r="723" ht="15.75" customHeight="1">
      <c r="B723" s="3"/>
      <c r="D723" s="8"/>
      <c r="E723" s="8"/>
      <c r="F723" s="99"/>
      <c r="G723" s="8"/>
      <c r="H723" s="8"/>
    </row>
    <row r="724" ht="15.75" customHeight="1">
      <c r="B724" s="3"/>
      <c r="D724" s="8"/>
      <c r="E724" s="8"/>
      <c r="F724" s="99"/>
      <c r="G724" s="8"/>
      <c r="H724" s="8"/>
    </row>
    <row r="725" ht="15.75" customHeight="1">
      <c r="B725" s="3"/>
      <c r="D725" s="8"/>
      <c r="E725" s="8"/>
      <c r="F725" s="99"/>
      <c r="G725" s="8"/>
      <c r="H725" s="8"/>
    </row>
    <row r="726" ht="15.75" customHeight="1">
      <c r="B726" s="3"/>
      <c r="D726" s="8"/>
      <c r="E726" s="8"/>
      <c r="F726" s="99"/>
      <c r="G726" s="8"/>
      <c r="H726" s="8"/>
    </row>
    <row r="727" ht="15.75" customHeight="1">
      <c r="B727" s="3"/>
      <c r="D727" s="8"/>
      <c r="E727" s="8"/>
      <c r="F727" s="99"/>
      <c r="G727" s="8"/>
      <c r="H727" s="8"/>
    </row>
    <row r="728" ht="15.75" customHeight="1">
      <c r="B728" s="3"/>
      <c r="D728" s="8"/>
      <c r="E728" s="8"/>
      <c r="F728" s="99"/>
      <c r="G728" s="8"/>
      <c r="H728" s="8"/>
    </row>
    <row r="729" ht="15.75" customHeight="1">
      <c r="B729" s="3"/>
      <c r="D729" s="8"/>
      <c r="E729" s="8"/>
      <c r="F729" s="99"/>
      <c r="G729" s="8"/>
      <c r="H729" s="8"/>
    </row>
    <row r="730" ht="15.75" customHeight="1">
      <c r="B730" s="3"/>
      <c r="D730" s="8"/>
      <c r="E730" s="8"/>
      <c r="F730" s="99"/>
      <c r="G730" s="8"/>
      <c r="H730" s="8"/>
    </row>
    <row r="731" ht="15.75" customHeight="1">
      <c r="B731" s="3"/>
      <c r="D731" s="8"/>
      <c r="E731" s="8"/>
      <c r="F731" s="99"/>
      <c r="G731" s="8"/>
      <c r="H731" s="8"/>
    </row>
    <row r="732" ht="15.75" customHeight="1">
      <c r="B732" s="3"/>
      <c r="D732" s="8"/>
      <c r="E732" s="8"/>
      <c r="F732" s="99"/>
      <c r="G732" s="8"/>
      <c r="H732" s="8"/>
    </row>
    <row r="733" ht="15.75" customHeight="1">
      <c r="B733" s="3"/>
      <c r="D733" s="8"/>
      <c r="E733" s="8"/>
      <c r="F733" s="99"/>
      <c r="G733" s="8"/>
      <c r="H733" s="8"/>
    </row>
    <row r="734" ht="15.75" customHeight="1">
      <c r="B734" s="3"/>
      <c r="D734" s="8"/>
      <c r="E734" s="8"/>
      <c r="F734" s="99"/>
      <c r="G734" s="8"/>
      <c r="H734" s="8"/>
    </row>
    <row r="735" ht="15.75" customHeight="1">
      <c r="B735" s="3"/>
      <c r="D735" s="8"/>
      <c r="E735" s="8"/>
      <c r="F735" s="99"/>
      <c r="G735" s="8"/>
      <c r="H735" s="8"/>
    </row>
    <row r="736" ht="15.75" customHeight="1">
      <c r="B736" s="3"/>
      <c r="D736" s="8"/>
      <c r="E736" s="8"/>
      <c r="F736" s="99"/>
      <c r="G736" s="8"/>
      <c r="H736" s="8"/>
    </row>
    <row r="737" ht="15.75" customHeight="1">
      <c r="B737" s="3"/>
      <c r="D737" s="8"/>
      <c r="E737" s="8"/>
      <c r="F737" s="99"/>
      <c r="G737" s="8"/>
      <c r="H737" s="8"/>
    </row>
    <row r="738" ht="15.75" customHeight="1">
      <c r="B738" s="3"/>
      <c r="D738" s="8"/>
      <c r="E738" s="8"/>
      <c r="F738" s="99"/>
      <c r="G738" s="8"/>
      <c r="H738" s="8"/>
    </row>
    <row r="739" ht="15.75" customHeight="1">
      <c r="B739" s="3"/>
      <c r="D739" s="8"/>
      <c r="E739" s="8"/>
      <c r="F739" s="99"/>
      <c r="G739" s="8"/>
      <c r="H739" s="8"/>
    </row>
    <row r="740" ht="15.75" customHeight="1">
      <c r="B740" s="3"/>
      <c r="D740" s="8"/>
      <c r="E740" s="8"/>
      <c r="F740" s="99"/>
      <c r="G740" s="8"/>
      <c r="H740" s="8"/>
    </row>
    <row r="741" ht="15.75" customHeight="1">
      <c r="B741" s="3"/>
      <c r="D741" s="8"/>
      <c r="E741" s="8"/>
      <c r="F741" s="99"/>
      <c r="G741" s="8"/>
      <c r="H741" s="8"/>
    </row>
    <row r="742" ht="15.75" customHeight="1">
      <c r="B742" s="3"/>
      <c r="D742" s="8"/>
      <c r="E742" s="8"/>
      <c r="F742" s="99"/>
      <c r="G742" s="8"/>
      <c r="H742" s="8"/>
    </row>
    <row r="743" ht="15.75" customHeight="1">
      <c r="B743" s="3"/>
      <c r="D743" s="8"/>
      <c r="E743" s="8"/>
      <c r="F743" s="99"/>
      <c r="G743" s="8"/>
      <c r="H743" s="8"/>
    </row>
    <row r="744" ht="15.75" customHeight="1">
      <c r="B744" s="3"/>
      <c r="D744" s="8"/>
      <c r="E744" s="8"/>
      <c r="F744" s="99"/>
      <c r="G744" s="8"/>
      <c r="H744" s="8"/>
    </row>
    <row r="745" ht="15.75" customHeight="1">
      <c r="B745" s="3"/>
      <c r="D745" s="8"/>
      <c r="E745" s="8"/>
      <c r="F745" s="99"/>
      <c r="G745" s="8"/>
      <c r="H745" s="8"/>
    </row>
    <row r="746" ht="15.75" customHeight="1">
      <c r="B746" s="3"/>
      <c r="D746" s="8"/>
      <c r="E746" s="8"/>
      <c r="F746" s="99"/>
      <c r="G746" s="8"/>
      <c r="H746" s="8"/>
    </row>
    <row r="747" ht="15.75" customHeight="1">
      <c r="B747" s="3"/>
      <c r="D747" s="8"/>
      <c r="E747" s="8"/>
      <c r="F747" s="99"/>
      <c r="G747" s="8"/>
      <c r="H747" s="8"/>
    </row>
    <row r="748" ht="15.75" customHeight="1">
      <c r="B748" s="3"/>
      <c r="D748" s="8"/>
      <c r="E748" s="8"/>
      <c r="F748" s="99"/>
      <c r="G748" s="8"/>
      <c r="H748" s="8"/>
    </row>
    <row r="749" ht="15.75" customHeight="1">
      <c r="B749" s="3"/>
      <c r="D749" s="8"/>
      <c r="E749" s="8"/>
      <c r="F749" s="99"/>
      <c r="G749" s="8"/>
      <c r="H749" s="8"/>
    </row>
    <row r="750" ht="15.75" customHeight="1">
      <c r="B750" s="3"/>
      <c r="D750" s="8"/>
      <c r="E750" s="8"/>
      <c r="F750" s="99"/>
      <c r="G750" s="8"/>
      <c r="H750" s="8"/>
    </row>
    <row r="751" ht="15.75" customHeight="1">
      <c r="B751" s="3"/>
      <c r="D751" s="8"/>
      <c r="E751" s="8"/>
      <c r="F751" s="99"/>
      <c r="G751" s="8"/>
      <c r="H751" s="8"/>
    </row>
    <row r="752" ht="15.75" customHeight="1">
      <c r="B752" s="3"/>
      <c r="D752" s="8"/>
      <c r="E752" s="8"/>
      <c r="F752" s="99"/>
      <c r="G752" s="8"/>
      <c r="H752" s="8"/>
    </row>
    <row r="753" ht="15.75" customHeight="1">
      <c r="B753" s="3"/>
      <c r="D753" s="8"/>
      <c r="E753" s="8"/>
      <c r="F753" s="99"/>
      <c r="G753" s="8"/>
      <c r="H753" s="8"/>
    </row>
    <row r="754" ht="15.75" customHeight="1">
      <c r="B754" s="3"/>
      <c r="D754" s="8"/>
      <c r="E754" s="8"/>
      <c r="F754" s="99"/>
      <c r="G754" s="8"/>
      <c r="H754" s="8"/>
    </row>
    <row r="755" ht="15.75" customHeight="1">
      <c r="B755" s="3"/>
      <c r="D755" s="8"/>
      <c r="E755" s="8"/>
      <c r="F755" s="99"/>
      <c r="G755" s="8"/>
      <c r="H755" s="8"/>
    </row>
    <row r="756" ht="15.75" customHeight="1">
      <c r="B756" s="3"/>
      <c r="D756" s="8"/>
      <c r="E756" s="8"/>
      <c r="F756" s="99"/>
      <c r="G756" s="8"/>
      <c r="H756" s="8"/>
    </row>
    <row r="757" ht="15.75" customHeight="1">
      <c r="B757" s="3"/>
      <c r="D757" s="8"/>
      <c r="E757" s="8"/>
      <c r="F757" s="99"/>
      <c r="G757" s="8"/>
      <c r="H757" s="8"/>
    </row>
    <row r="758" ht="15.75" customHeight="1">
      <c r="B758" s="3"/>
      <c r="D758" s="8"/>
      <c r="E758" s="8"/>
      <c r="F758" s="99"/>
      <c r="G758" s="8"/>
      <c r="H758" s="8"/>
    </row>
    <row r="759" ht="15.75" customHeight="1">
      <c r="B759" s="3"/>
      <c r="D759" s="8"/>
      <c r="E759" s="8"/>
      <c r="F759" s="99"/>
      <c r="G759" s="8"/>
      <c r="H759" s="8"/>
    </row>
    <row r="760" ht="15.75" customHeight="1">
      <c r="B760" s="3"/>
      <c r="D760" s="8"/>
      <c r="E760" s="8"/>
      <c r="F760" s="99"/>
      <c r="G760" s="8"/>
      <c r="H760" s="8"/>
    </row>
    <row r="761" ht="15.75" customHeight="1">
      <c r="B761" s="3"/>
      <c r="D761" s="8"/>
      <c r="E761" s="8"/>
      <c r="F761" s="99"/>
      <c r="G761" s="8"/>
      <c r="H761" s="8"/>
    </row>
    <row r="762" ht="15.75" customHeight="1">
      <c r="B762" s="3"/>
      <c r="D762" s="8"/>
      <c r="E762" s="8"/>
      <c r="F762" s="99"/>
      <c r="G762" s="8"/>
      <c r="H762" s="8"/>
    </row>
    <row r="763" ht="15.75" customHeight="1">
      <c r="B763" s="3"/>
      <c r="D763" s="8"/>
      <c r="E763" s="8"/>
      <c r="F763" s="99"/>
      <c r="G763" s="8"/>
      <c r="H763" s="8"/>
    </row>
    <row r="764" ht="15.75" customHeight="1">
      <c r="B764" s="3"/>
      <c r="D764" s="8"/>
      <c r="E764" s="8"/>
      <c r="F764" s="99"/>
      <c r="G764" s="8"/>
      <c r="H764" s="8"/>
    </row>
    <row r="765" ht="15.75" customHeight="1">
      <c r="B765" s="3"/>
      <c r="D765" s="8"/>
      <c r="E765" s="8"/>
      <c r="F765" s="99"/>
      <c r="G765" s="8"/>
      <c r="H765" s="8"/>
    </row>
    <row r="766" ht="15.75" customHeight="1">
      <c r="B766" s="3"/>
      <c r="D766" s="8"/>
      <c r="E766" s="8"/>
      <c r="F766" s="99"/>
      <c r="G766" s="8"/>
      <c r="H766" s="8"/>
    </row>
    <row r="767" ht="15.75" customHeight="1">
      <c r="B767" s="3"/>
      <c r="D767" s="8"/>
      <c r="E767" s="8"/>
      <c r="F767" s="99"/>
      <c r="G767" s="8"/>
      <c r="H767" s="8"/>
    </row>
    <row r="768" ht="15.75" customHeight="1">
      <c r="B768" s="3"/>
      <c r="D768" s="8"/>
      <c r="E768" s="8"/>
      <c r="F768" s="99"/>
      <c r="G768" s="8"/>
      <c r="H768" s="8"/>
    </row>
    <row r="769" ht="15.75" customHeight="1">
      <c r="B769" s="3"/>
      <c r="D769" s="8"/>
      <c r="E769" s="8"/>
      <c r="F769" s="99"/>
      <c r="G769" s="8"/>
      <c r="H769" s="8"/>
    </row>
    <row r="770" ht="15.75" customHeight="1">
      <c r="B770" s="3"/>
      <c r="D770" s="8"/>
      <c r="E770" s="8"/>
      <c r="F770" s="99"/>
      <c r="G770" s="8"/>
      <c r="H770" s="8"/>
    </row>
    <row r="771" ht="15.75" customHeight="1">
      <c r="B771" s="3"/>
      <c r="D771" s="8"/>
      <c r="E771" s="8"/>
      <c r="F771" s="99"/>
      <c r="G771" s="8"/>
      <c r="H771" s="8"/>
    </row>
    <row r="772" ht="15.75" customHeight="1">
      <c r="B772" s="3"/>
      <c r="D772" s="8"/>
      <c r="E772" s="8"/>
      <c r="F772" s="99"/>
      <c r="G772" s="8"/>
      <c r="H772" s="8"/>
    </row>
    <row r="773" ht="15.75" customHeight="1">
      <c r="B773" s="3"/>
      <c r="D773" s="8"/>
      <c r="E773" s="8"/>
      <c r="F773" s="99"/>
      <c r="G773" s="8"/>
      <c r="H773" s="8"/>
    </row>
    <row r="774" ht="15.75" customHeight="1">
      <c r="B774" s="3"/>
      <c r="D774" s="8"/>
      <c r="E774" s="8"/>
      <c r="F774" s="99"/>
      <c r="G774" s="8"/>
      <c r="H774" s="8"/>
    </row>
    <row r="775" ht="15.75" customHeight="1">
      <c r="B775" s="3"/>
      <c r="D775" s="8"/>
      <c r="E775" s="8"/>
      <c r="F775" s="99"/>
      <c r="G775" s="8"/>
      <c r="H775" s="8"/>
    </row>
    <row r="776" ht="15.75" customHeight="1">
      <c r="B776" s="3"/>
      <c r="D776" s="8"/>
      <c r="E776" s="8"/>
      <c r="F776" s="99"/>
      <c r="G776" s="8"/>
      <c r="H776" s="8"/>
    </row>
    <row r="777" ht="15.75" customHeight="1">
      <c r="B777" s="3"/>
      <c r="D777" s="8"/>
      <c r="E777" s="8"/>
      <c r="F777" s="99"/>
      <c r="G777" s="8"/>
      <c r="H777" s="8"/>
    </row>
    <row r="778" ht="15.75" customHeight="1">
      <c r="B778" s="3"/>
      <c r="D778" s="8"/>
      <c r="E778" s="8"/>
      <c r="F778" s="99"/>
      <c r="G778" s="8"/>
      <c r="H778" s="8"/>
    </row>
    <row r="779" ht="15.75" customHeight="1">
      <c r="B779" s="3"/>
      <c r="D779" s="8"/>
      <c r="E779" s="8"/>
      <c r="F779" s="99"/>
      <c r="G779" s="8"/>
      <c r="H779" s="8"/>
    </row>
    <row r="780" ht="15.75" customHeight="1">
      <c r="B780" s="3"/>
      <c r="D780" s="8"/>
      <c r="E780" s="8"/>
      <c r="F780" s="99"/>
      <c r="G780" s="8"/>
      <c r="H780" s="8"/>
    </row>
    <row r="781" ht="15.75" customHeight="1">
      <c r="B781" s="3"/>
      <c r="D781" s="8"/>
      <c r="E781" s="8"/>
      <c r="F781" s="99"/>
      <c r="G781" s="8"/>
      <c r="H781" s="8"/>
    </row>
    <row r="782" ht="15.75" customHeight="1">
      <c r="B782" s="3"/>
      <c r="D782" s="8"/>
      <c r="E782" s="8"/>
      <c r="F782" s="99"/>
      <c r="G782" s="8"/>
      <c r="H782" s="8"/>
    </row>
    <row r="783" ht="15.75" customHeight="1">
      <c r="B783" s="3"/>
      <c r="D783" s="8"/>
      <c r="E783" s="8"/>
      <c r="F783" s="99"/>
      <c r="G783" s="8"/>
      <c r="H783" s="8"/>
    </row>
    <row r="784" ht="15.75" customHeight="1">
      <c r="B784" s="3"/>
      <c r="D784" s="8"/>
      <c r="E784" s="8"/>
      <c r="F784" s="99"/>
      <c r="G784" s="8"/>
      <c r="H784" s="8"/>
    </row>
    <row r="785" ht="15.75" customHeight="1">
      <c r="B785" s="3"/>
      <c r="D785" s="8"/>
      <c r="E785" s="8"/>
      <c r="F785" s="99"/>
      <c r="G785" s="8"/>
      <c r="H785" s="8"/>
    </row>
    <row r="786" ht="15.75" customHeight="1">
      <c r="B786" s="3"/>
      <c r="D786" s="8"/>
      <c r="E786" s="8"/>
      <c r="F786" s="99"/>
      <c r="G786" s="8"/>
      <c r="H786" s="8"/>
    </row>
    <row r="787" ht="15.75" customHeight="1">
      <c r="B787" s="3"/>
      <c r="D787" s="8"/>
      <c r="E787" s="8"/>
      <c r="F787" s="99"/>
      <c r="G787" s="8"/>
      <c r="H787" s="8"/>
    </row>
    <row r="788" ht="15.75" customHeight="1">
      <c r="B788" s="3"/>
      <c r="D788" s="8"/>
      <c r="E788" s="8"/>
      <c r="F788" s="99"/>
      <c r="G788" s="8"/>
      <c r="H788" s="8"/>
    </row>
    <row r="789" ht="15.75" customHeight="1">
      <c r="B789" s="3"/>
      <c r="D789" s="8"/>
      <c r="E789" s="8"/>
      <c r="F789" s="99"/>
      <c r="G789" s="8"/>
      <c r="H789" s="8"/>
    </row>
    <row r="790" ht="15.75" customHeight="1">
      <c r="B790" s="3"/>
      <c r="D790" s="8"/>
      <c r="E790" s="8"/>
      <c r="F790" s="99"/>
      <c r="G790" s="8"/>
      <c r="H790" s="8"/>
    </row>
    <row r="791" ht="15.75" customHeight="1">
      <c r="B791" s="3"/>
      <c r="D791" s="8"/>
      <c r="E791" s="8"/>
      <c r="F791" s="99"/>
      <c r="G791" s="8"/>
      <c r="H791" s="8"/>
    </row>
    <row r="792" ht="15.75" customHeight="1">
      <c r="B792" s="3"/>
      <c r="D792" s="8"/>
      <c r="E792" s="8"/>
      <c r="F792" s="99"/>
      <c r="G792" s="8"/>
      <c r="H792" s="8"/>
    </row>
    <row r="793" ht="15.75" customHeight="1">
      <c r="B793" s="3"/>
      <c r="D793" s="8"/>
      <c r="E793" s="8"/>
      <c r="F793" s="99"/>
      <c r="G793" s="8"/>
      <c r="H793" s="8"/>
    </row>
    <row r="794" ht="15.75" customHeight="1">
      <c r="B794" s="3"/>
      <c r="D794" s="8"/>
      <c r="E794" s="8"/>
      <c r="F794" s="99"/>
      <c r="G794" s="8"/>
      <c r="H794" s="8"/>
    </row>
    <row r="795" ht="15.75" customHeight="1">
      <c r="B795" s="3"/>
      <c r="D795" s="8"/>
      <c r="E795" s="8"/>
      <c r="F795" s="99"/>
      <c r="G795" s="8"/>
      <c r="H795" s="8"/>
    </row>
    <row r="796" ht="15.75" customHeight="1">
      <c r="B796" s="3"/>
      <c r="D796" s="8"/>
      <c r="E796" s="8"/>
      <c r="F796" s="99"/>
      <c r="G796" s="8"/>
      <c r="H796" s="8"/>
    </row>
    <row r="797" ht="15.75" customHeight="1">
      <c r="B797" s="3"/>
      <c r="D797" s="8"/>
      <c r="E797" s="8"/>
      <c r="F797" s="99"/>
      <c r="G797" s="8"/>
      <c r="H797" s="8"/>
    </row>
    <row r="798" ht="15.75" customHeight="1">
      <c r="B798" s="3"/>
      <c r="D798" s="8"/>
      <c r="E798" s="8"/>
      <c r="F798" s="99"/>
      <c r="G798" s="8"/>
      <c r="H798" s="8"/>
    </row>
    <row r="799" ht="15.75" customHeight="1">
      <c r="B799" s="3"/>
      <c r="D799" s="8"/>
      <c r="E799" s="8"/>
      <c r="F799" s="99"/>
      <c r="G799" s="8"/>
      <c r="H799" s="8"/>
    </row>
    <row r="800" ht="15.75" customHeight="1">
      <c r="B800" s="3"/>
      <c r="D800" s="8"/>
      <c r="E800" s="8"/>
      <c r="F800" s="99"/>
      <c r="G800" s="8"/>
      <c r="H800" s="8"/>
    </row>
    <row r="801" ht="15.75" customHeight="1">
      <c r="B801" s="3"/>
      <c r="D801" s="8"/>
      <c r="E801" s="8"/>
      <c r="F801" s="99"/>
      <c r="G801" s="8"/>
      <c r="H801" s="8"/>
    </row>
    <row r="802" ht="15.75" customHeight="1">
      <c r="B802" s="3"/>
      <c r="D802" s="8"/>
      <c r="E802" s="8"/>
      <c r="F802" s="99"/>
      <c r="G802" s="8"/>
      <c r="H802" s="8"/>
    </row>
    <row r="803" ht="15.75" customHeight="1">
      <c r="B803" s="3"/>
      <c r="D803" s="8"/>
      <c r="E803" s="8"/>
      <c r="F803" s="99"/>
      <c r="G803" s="8"/>
      <c r="H803" s="8"/>
    </row>
    <row r="804" ht="15.75" customHeight="1">
      <c r="B804" s="3"/>
      <c r="D804" s="8"/>
      <c r="E804" s="8"/>
      <c r="F804" s="99"/>
      <c r="G804" s="8"/>
      <c r="H804" s="8"/>
    </row>
    <row r="805" ht="15.75" customHeight="1">
      <c r="B805" s="3"/>
      <c r="D805" s="8"/>
      <c r="E805" s="8"/>
      <c r="F805" s="99"/>
      <c r="G805" s="8"/>
      <c r="H805" s="8"/>
    </row>
    <row r="806" ht="15.75" customHeight="1">
      <c r="B806" s="3"/>
      <c r="D806" s="8"/>
      <c r="E806" s="8"/>
      <c r="F806" s="99"/>
      <c r="G806" s="8"/>
      <c r="H806" s="8"/>
    </row>
    <row r="807" ht="15.75" customHeight="1">
      <c r="B807" s="3"/>
      <c r="D807" s="8"/>
      <c r="E807" s="8"/>
      <c r="F807" s="99"/>
      <c r="G807" s="8"/>
      <c r="H807" s="8"/>
    </row>
    <row r="808" ht="15.75" customHeight="1">
      <c r="B808" s="3"/>
      <c r="D808" s="8"/>
      <c r="E808" s="8"/>
      <c r="F808" s="99"/>
      <c r="G808" s="8"/>
      <c r="H808" s="8"/>
    </row>
    <row r="809" ht="15.75" customHeight="1">
      <c r="B809" s="3"/>
      <c r="D809" s="8"/>
      <c r="E809" s="8"/>
      <c r="F809" s="99"/>
      <c r="G809" s="8"/>
      <c r="H809" s="8"/>
    </row>
    <row r="810" ht="15.75" customHeight="1">
      <c r="B810" s="3"/>
      <c r="D810" s="8"/>
      <c r="E810" s="8"/>
      <c r="F810" s="99"/>
      <c r="G810" s="8"/>
      <c r="H810" s="8"/>
    </row>
    <row r="811" ht="15.75" customHeight="1">
      <c r="B811" s="3"/>
      <c r="D811" s="8"/>
      <c r="E811" s="8"/>
      <c r="F811" s="99"/>
      <c r="G811" s="8"/>
      <c r="H811" s="8"/>
    </row>
    <row r="812" ht="15.75" customHeight="1">
      <c r="B812" s="3"/>
      <c r="D812" s="8"/>
      <c r="E812" s="8"/>
      <c r="F812" s="99"/>
      <c r="G812" s="8"/>
      <c r="H812" s="8"/>
    </row>
    <row r="813" ht="15.75" customHeight="1">
      <c r="B813" s="3"/>
      <c r="D813" s="8"/>
      <c r="E813" s="8"/>
      <c r="F813" s="99"/>
      <c r="G813" s="8"/>
      <c r="H813" s="8"/>
    </row>
    <row r="814" ht="15.75" customHeight="1">
      <c r="B814" s="3"/>
      <c r="D814" s="8"/>
      <c r="E814" s="8"/>
      <c r="F814" s="99"/>
      <c r="G814" s="8"/>
      <c r="H814" s="8"/>
    </row>
    <row r="815" ht="15.75" customHeight="1">
      <c r="B815" s="3"/>
      <c r="D815" s="8"/>
      <c r="E815" s="8"/>
      <c r="F815" s="99"/>
      <c r="G815" s="8"/>
      <c r="H815" s="8"/>
    </row>
    <row r="816" ht="15.75" customHeight="1">
      <c r="B816" s="3"/>
      <c r="D816" s="8"/>
      <c r="E816" s="8"/>
      <c r="F816" s="99"/>
      <c r="G816" s="8"/>
      <c r="H816" s="8"/>
    </row>
    <row r="817" ht="15.75" customHeight="1">
      <c r="B817" s="3"/>
      <c r="D817" s="8"/>
      <c r="E817" s="8"/>
      <c r="F817" s="99"/>
      <c r="G817" s="8"/>
      <c r="H817" s="8"/>
    </row>
    <row r="818" ht="15.75" customHeight="1">
      <c r="B818" s="3"/>
      <c r="D818" s="8"/>
      <c r="E818" s="8"/>
      <c r="F818" s="99"/>
      <c r="G818" s="8"/>
      <c r="H818" s="8"/>
    </row>
    <row r="819" ht="15.75" customHeight="1">
      <c r="B819" s="3"/>
      <c r="D819" s="8"/>
      <c r="E819" s="8"/>
      <c r="F819" s="99"/>
      <c r="G819" s="8"/>
      <c r="H819" s="8"/>
    </row>
    <row r="820" ht="15.75" customHeight="1">
      <c r="B820" s="3"/>
      <c r="D820" s="8"/>
      <c r="E820" s="8"/>
      <c r="F820" s="99"/>
      <c r="G820" s="8"/>
      <c r="H820" s="8"/>
    </row>
    <row r="821" ht="15.75" customHeight="1">
      <c r="B821" s="3"/>
      <c r="D821" s="8"/>
      <c r="E821" s="8"/>
      <c r="F821" s="99"/>
      <c r="G821" s="8"/>
      <c r="H821" s="8"/>
    </row>
    <row r="822" ht="15.75" customHeight="1">
      <c r="B822" s="3"/>
      <c r="D822" s="8"/>
      <c r="E822" s="8"/>
      <c r="F822" s="99"/>
      <c r="G822" s="8"/>
      <c r="H822" s="8"/>
    </row>
    <row r="823" ht="15.75" customHeight="1">
      <c r="B823" s="3"/>
      <c r="D823" s="8"/>
      <c r="E823" s="8"/>
      <c r="F823" s="99"/>
      <c r="G823" s="8"/>
      <c r="H823" s="8"/>
    </row>
    <row r="824" ht="15.75" customHeight="1">
      <c r="B824" s="3"/>
      <c r="D824" s="8"/>
      <c r="E824" s="8"/>
      <c r="F824" s="99"/>
      <c r="G824" s="8"/>
      <c r="H824" s="8"/>
    </row>
    <row r="825" ht="15.75" customHeight="1">
      <c r="B825" s="3"/>
      <c r="D825" s="8"/>
      <c r="E825" s="8"/>
      <c r="F825" s="99"/>
      <c r="G825" s="8"/>
      <c r="H825" s="8"/>
    </row>
    <row r="826" ht="15.75" customHeight="1">
      <c r="B826" s="3"/>
      <c r="D826" s="8"/>
      <c r="E826" s="8"/>
      <c r="F826" s="99"/>
      <c r="G826" s="8"/>
      <c r="H826" s="8"/>
    </row>
    <row r="827" ht="15.75" customHeight="1">
      <c r="B827" s="3"/>
      <c r="D827" s="8"/>
      <c r="E827" s="8"/>
      <c r="F827" s="99"/>
      <c r="G827" s="8"/>
      <c r="H827" s="8"/>
    </row>
    <row r="828" ht="15.75" customHeight="1">
      <c r="B828" s="3"/>
      <c r="D828" s="8"/>
      <c r="E828" s="8"/>
      <c r="F828" s="99"/>
      <c r="G828" s="8"/>
      <c r="H828" s="8"/>
    </row>
    <row r="829" ht="15.75" customHeight="1">
      <c r="B829" s="3"/>
      <c r="D829" s="8"/>
      <c r="E829" s="8"/>
      <c r="F829" s="99"/>
      <c r="G829" s="8"/>
      <c r="H829" s="8"/>
    </row>
    <row r="830" ht="15.75" customHeight="1">
      <c r="B830" s="3"/>
      <c r="D830" s="8"/>
      <c r="E830" s="8"/>
      <c r="F830" s="99"/>
      <c r="G830" s="8"/>
      <c r="H830" s="8"/>
    </row>
    <row r="831" ht="15.75" customHeight="1">
      <c r="B831" s="3"/>
      <c r="D831" s="8"/>
      <c r="E831" s="8"/>
      <c r="F831" s="99"/>
      <c r="G831" s="8"/>
      <c r="H831" s="8"/>
    </row>
    <row r="832" ht="15.75" customHeight="1">
      <c r="B832" s="3"/>
      <c r="D832" s="8"/>
      <c r="E832" s="8"/>
      <c r="F832" s="99"/>
      <c r="G832" s="8"/>
      <c r="H832" s="8"/>
    </row>
    <row r="833" ht="15.75" customHeight="1">
      <c r="B833" s="3"/>
      <c r="D833" s="8"/>
      <c r="E833" s="8"/>
      <c r="F833" s="99"/>
      <c r="G833" s="8"/>
      <c r="H833" s="8"/>
    </row>
    <row r="834" ht="15.75" customHeight="1">
      <c r="B834" s="3"/>
      <c r="D834" s="8"/>
      <c r="E834" s="8"/>
      <c r="F834" s="99"/>
      <c r="G834" s="8"/>
      <c r="H834" s="8"/>
    </row>
    <row r="835" ht="15.75" customHeight="1">
      <c r="B835" s="3"/>
      <c r="D835" s="8"/>
      <c r="E835" s="8"/>
      <c r="F835" s="99"/>
      <c r="G835" s="8"/>
      <c r="H835" s="8"/>
    </row>
    <row r="836" ht="15.75" customHeight="1">
      <c r="B836" s="3"/>
      <c r="D836" s="8"/>
      <c r="E836" s="8"/>
      <c r="F836" s="99"/>
      <c r="G836" s="8"/>
      <c r="H836" s="8"/>
    </row>
    <row r="837" ht="15.75" customHeight="1">
      <c r="B837" s="3"/>
      <c r="D837" s="8"/>
      <c r="E837" s="8"/>
      <c r="F837" s="99"/>
      <c r="G837" s="8"/>
      <c r="H837" s="8"/>
    </row>
    <row r="838" ht="15.75" customHeight="1">
      <c r="B838" s="3"/>
      <c r="D838" s="8"/>
      <c r="E838" s="8"/>
      <c r="F838" s="99"/>
      <c r="G838" s="8"/>
      <c r="H838" s="8"/>
    </row>
    <row r="839" ht="15.75" customHeight="1">
      <c r="B839" s="3"/>
      <c r="D839" s="8"/>
      <c r="E839" s="8"/>
      <c r="F839" s="99"/>
      <c r="G839" s="8"/>
      <c r="H839" s="8"/>
    </row>
    <row r="840" ht="15.75" customHeight="1">
      <c r="B840" s="3"/>
      <c r="D840" s="8"/>
      <c r="E840" s="8"/>
      <c r="F840" s="99"/>
      <c r="G840" s="8"/>
      <c r="H840" s="8"/>
    </row>
    <row r="841" ht="15.75" customHeight="1">
      <c r="B841" s="3"/>
      <c r="D841" s="8"/>
      <c r="E841" s="8"/>
      <c r="F841" s="99"/>
      <c r="G841" s="8"/>
      <c r="H841" s="8"/>
    </row>
    <row r="842" ht="15.75" customHeight="1">
      <c r="B842" s="3"/>
      <c r="D842" s="8"/>
      <c r="E842" s="8"/>
      <c r="F842" s="99"/>
      <c r="G842" s="8"/>
      <c r="H842" s="8"/>
    </row>
    <row r="843" ht="15.75" customHeight="1">
      <c r="B843" s="3"/>
      <c r="D843" s="8"/>
      <c r="E843" s="8"/>
      <c r="F843" s="99"/>
      <c r="G843" s="8"/>
      <c r="H843" s="8"/>
    </row>
    <row r="844" ht="15.75" customHeight="1">
      <c r="B844" s="3"/>
      <c r="D844" s="8"/>
      <c r="E844" s="8"/>
      <c r="F844" s="99"/>
      <c r="G844" s="8"/>
      <c r="H844" s="8"/>
    </row>
    <row r="845" ht="15.75" customHeight="1">
      <c r="B845" s="3"/>
      <c r="D845" s="8"/>
      <c r="E845" s="8"/>
      <c r="F845" s="99"/>
      <c r="G845" s="8"/>
      <c r="H845" s="8"/>
    </row>
    <row r="846" ht="15.75" customHeight="1">
      <c r="B846" s="3"/>
      <c r="D846" s="8"/>
      <c r="E846" s="8"/>
      <c r="F846" s="99"/>
      <c r="G846" s="8"/>
      <c r="H846" s="8"/>
    </row>
    <row r="847" ht="15.75" customHeight="1">
      <c r="B847" s="3"/>
      <c r="D847" s="8"/>
      <c r="E847" s="8"/>
      <c r="F847" s="99"/>
      <c r="G847" s="8"/>
      <c r="H847" s="8"/>
    </row>
    <row r="848" ht="15.75" customHeight="1">
      <c r="B848" s="3"/>
      <c r="D848" s="8"/>
      <c r="E848" s="8"/>
      <c r="F848" s="99"/>
      <c r="G848" s="8"/>
      <c r="H848" s="8"/>
    </row>
    <row r="849" ht="15.75" customHeight="1">
      <c r="B849" s="3"/>
      <c r="D849" s="8"/>
      <c r="E849" s="8"/>
      <c r="F849" s="99"/>
      <c r="G849" s="8"/>
      <c r="H849" s="8"/>
    </row>
    <row r="850" ht="15.75" customHeight="1">
      <c r="B850" s="3"/>
      <c r="D850" s="8"/>
      <c r="E850" s="8"/>
      <c r="F850" s="99"/>
      <c r="G850" s="8"/>
      <c r="H850" s="8"/>
    </row>
    <row r="851" ht="15.75" customHeight="1">
      <c r="B851" s="3"/>
      <c r="D851" s="8"/>
      <c r="E851" s="8"/>
      <c r="F851" s="99"/>
      <c r="G851" s="8"/>
      <c r="H851" s="8"/>
    </row>
    <row r="852" ht="15.75" customHeight="1">
      <c r="B852" s="3"/>
      <c r="D852" s="8"/>
      <c r="E852" s="8"/>
      <c r="F852" s="99"/>
      <c r="G852" s="8"/>
      <c r="H852" s="8"/>
    </row>
    <row r="853" ht="15.75" customHeight="1">
      <c r="B853" s="3"/>
      <c r="D853" s="8"/>
      <c r="E853" s="8"/>
      <c r="F853" s="99"/>
      <c r="G853" s="8"/>
      <c r="H853" s="8"/>
    </row>
    <row r="854" ht="15.75" customHeight="1">
      <c r="B854" s="3"/>
      <c r="D854" s="8"/>
      <c r="E854" s="8"/>
      <c r="F854" s="99"/>
      <c r="G854" s="8"/>
      <c r="H854" s="8"/>
    </row>
    <row r="855" ht="15.75" customHeight="1">
      <c r="B855" s="3"/>
      <c r="D855" s="8"/>
      <c r="E855" s="8"/>
      <c r="F855" s="99"/>
      <c r="G855" s="8"/>
      <c r="H855" s="8"/>
    </row>
    <row r="856" ht="15.75" customHeight="1">
      <c r="B856" s="3"/>
      <c r="D856" s="8"/>
      <c r="E856" s="8"/>
      <c r="F856" s="99"/>
      <c r="G856" s="8"/>
      <c r="H856" s="8"/>
    </row>
    <row r="857" ht="15.75" customHeight="1">
      <c r="B857" s="3"/>
      <c r="D857" s="8"/>
      <c r="E857" s="8"/>
      <c r="F857" s="99"/>
      <c r="G857" s="8"/>
      <c r="H857" s="8"/>
    </row>
    <row r="858" ht="15.75" customHeight="1">
      <c r="B858" s="3"/>
      <c r="D858" s="8"/>
      <c r="E858" s="8"/>
      <c r="F858" s="99"/>
      <c r="G858" s="8"/>
      <c r="H858" s="8"/>
    </row>
    <row r="859" ht="15.75" customHeight="1">
      <c r="B859" s="3"/>
      <c r="D859" s="8"/>
      <c r="E859" s="8"/>
      <c r="F859" s="99"/>
      <c r="G859" s="8"/>
      <c r="H859" s="8"/>
    </row>
    <row r="860" ht="15.75" customHeight="1">
      <c r="B860" s="3"/>
      <c r="D860" s="8"/>
      <c r="E860" s="8"/>
      <c r="F860" s="99"/>
      <c r="G860" s="8"/>
      <c r="H860" s="8"/>
    </row>
    <row r="861" ht="15.75" customHeight="1">
      <c r="B861" s="3"/>
      <c r="D861" s="8"/>
      <c r="E861" s="8"/>
      <c r="F861" s="99"/>
      <c r="G861" s="8"/>
      <c r="H861" s="8"/>
    </row>
    <row r="862" ht="15.75" customHeight="1">
      <c r="B862" s="3"/>
      <c r="D862" s="8"/>
      <c r="E862" s="8"/>
      <c r="F862" s="99"/>
      <c r="G862" s="8"/>
      <c r="H862" s="8"/>
    </row>
    <row r="863" ht="15.75" customHeight="1">
      <c r="B863" s="3"/>
      <c r="D863" s="8"/>
      <c r="E863" s="8"/>
      <c r="F863" s="99"/>
      <c r="G863" s="8"/>
      <c r="H863" s="8"/>
    </row>
    <row r="864" ht="15.75" customHeight="1">
      <c r="B864" s="3"/>
      <c r="D864" s="8"/>
      <c r="E864" s="8"/>
      <c r="F864" s="99"/>
      <c r="G864" s="8"/>
      <c r="H864" s="8"/>
    </row>
    <row r="865" ht="15.75" customHeight="1">
      <c r="B865" s="3"/>
      <c r="D865" s="8"/>
      <c r="E865" s="8"/>
      <c r="F865" s="99"/>
      <c r="G865" s="8"/>
      <c r="H865" s="8"/>
    </row>
    <row r="866" ht="15.75" customHeight="1">
      <c r="B866" s="3"/>
      <c r="D866" s="8"/>
      <c r="E866" s="8"/>
      <c r="F866" s="99"/>
      <c r="G866" s="8"/>
      <c r="H866" s="8"/>
    </row>
    <row r="867" ht="15.75" customHeight="1">
      <c r="B867" s="3"/>
      <c r="D867" s="8"/>
      <c r="E867" s="8"/>
      <c r="F867" s="99"/>
      <c r="G867" s="8"/>
      <c r="H867" s="8"/>
    </row>
    <row r="868" ht="15.75" customHeight="1">
      <c r="B868" s="3"/>
      <c r="D868" s="8"/>
      <c r="E868" s="8"/>
      <c r="F868" s="99"/>
      <c r="G868" s="8"/>
      <c r="H868" s="8"/>
    </row>
    <row r="869" ht="15.75" customHeight="1">
      <c r="B869" s="3"/>
      <c r="D869" s="8"/>
      <c r="E869" s="8"/>
      <c r="F869" s="99"/>
      <c r="G869" s="8"/>
      <c r="H869" s="8"/>
    </row>
    <row r="870" ht="15.75" customHeight="1">
      <c r="B870" s="3"/>
      <c r="D870" s="8"/>
      <c r="E870" s="8"/>
      <c r="F870" s="99"/>
      <c r="G870" s="8"/>
      <c r="H870" s="8"/>
    </row>
    <row r="871" ht="15.75" customHeight="1">
      <c r="B871" s="3"/>
      <c r="D871" s="8"/>
      <c r="E871" s="8"/>
      <c r="F871" s="99"/>
      <c r="G871" s="8"/>
      <c r="H871" s="8"/>
    </row>
    <row r="872" ht="15.75" customHeight="1">
      <c r="B872" s="3"/>
      <c r="D872" s="8"/>
      <c r="E872" s="8"/>
      <c r="F872" s="99"/>
      <c r="G872" s="8"/>
      <c r="H872" s="8"/>
    </row>
    <row r="873" ht="15.75" customHeight="1">
      <c r="B873" s="3"/>
      <c r="D873" s="8"/>
      <c r="E873" s="8"/>
      <c r="F873" s="99"/>
      <c r="G873" s="8"/>
      <c r="H873" s="8"/>
    </row>
    <row r="874" ht="15.75" customHeight="1">
      <c r="B874" s="3"/>
      <c r="D874" s="8"/>
      <c r="E874" s="8"/>
      <c r="F874" s="99"/>
      <c r="G874" s="8"/>
      <c r="H874" s="8"/>
    </row>
    <row r="875" ht="15.75" customHeight="1">
      <c r="B875" s="3"/>
      <c r="D875" s="8"/>
      <c r="E875" s="8"/>
      <c r="F875" s="99"/>
      <c r="G875" s="8"/>
      <c r="H875" s="8"/>
    </row>
    <row r="876" ht="15.75" customHeight="1">
      <c r="B876" s="3"/>
      <c r="D876" s="8"/>
      <c r="E876" s="8"/>
      <c r="F876" s="99"/>
      <c r="G876" s="8"/>
      <c r="H876" s="8"/>
    </row>
    <row r="877" ht="15.75" customHeight="1">
      <c r="B877" s="3"/>
      <c r="D877" s="8"/>
      <c r="E877" s="8"/>
      <c r="F877" s="99"/>
      <c r="G877" s="8"/>
      <c r="H877" s="8"/>
    </row>
    <row r="878" ht="15.75" customHeight="1">
      <c r="B878" s="3"/>
      <c r="D878" s="8"/>
      <c r="E878" s="8"/>
      <c r="F878" s="99"/>
      <c r="G878" s="8"/>
      <c r="H878" s="8"/>
    </row>
    <row r="879" ht="15.75" customHeight="1">
      <c r="B879" s="3"/>
      <c r="D879" s="8"/>
      <c r="E879" s="8"/>
      <c r="F879" s="99"/>
      <c r="G879" s="8"/>
      <c r="H879" s="8"/>
    </row>
    <row r="880" ht="15.75" customHeight="1">
      <c r="B880" s="3"/>
      <c r="D880" s="8"/>
      <c r="E880" s="8"/>
      <c r="F880" s="99"/>
      <c r="G880" s="8"/>
      <c r="H880" s="8"/>
    </row>
    <row r="881" ht="15.75" customHeight="1">
      <c r="B881" s="3"/>
      <c r="D881" s="8"/>
      <c r="E881" s="8"/>
      <c r="F881" s="99"/>
      <c r="G881" s="8"/>
      <c r="H881" s="8"/>
    </row>
    <row r="882" ht="15.75" customHeight="1">
      <c r="B882" s="3"/>
      <c r="D882" s="8"/>
      <c r="E882" s="8"/>
      <c r="F882" s="99"/>
      <c r="G882" s="8"/>
      <c r="H882" s="8"/>
    </row>
    <row r="883" ht="15.75" customHeight="1">
      <c r="B883" s="3"/>
      <c r="D883" s="8"/>
      <c r="E883" s="8"/>
      <c r="F883" s="99"/>
      <c r="G883" s="8"/>
      <c r="H883" s="8"/>
    </row>
    <row r="884" ht="15.75" customHeight="1">
      <c r="B884" s="3"/>
      <c r="D884" s="8"/>
      <c r="E884" s="8"/>
      <c r="F884" s="99"/>
      <c r="G884" s="8"/>
      <c r="H884" s="8"/>
    </row>
    <row r="885" ht="15.75" customHeight="1">
      <c r="B885" s="3"/>
      <c r="D885" s="8"/>
      <c r="E885" s="8"/>
      <c r="F885" s="99"/>
      <c r="G885" s="8"/>
      <c r="H885" s="8"/>
    </row>
    <row r="886" ht="15.75" customHeight="1">
      <c r="B886" s="3"/>
      <c r="D886" s="8"/>
      <c r="E886" s="8"/>
      <c r="F886" s="99"/>
      <c r="G886" s="8"/>
      <c r="H886" s="8"/>
    </row>
    <row r="887" ht="15.75" customHeight="1">
      <c r="B887" s="3"/>
      <c r="D887" s="8"/>
      <c r="E887" s="8"/>
      <c r="F887" s="99"/>
      <c r="G887" s="8"/>
      <c r="H887" s="8"/>
    </row>
    <row r="888" ht="15.75" customHeight="1">
      <c r="B888" s="3"/>
      <c r="D888" s="8"/>
      <c r="E888" s="8"/>
      <c r="F888" s="99"/>
      <c r="G888" s="8"/>
      <c r="H888" s="8"/>
    </row>
    <row r="889" ht="15.75" customHeight="1">
      <c r="B889" s="3"/>
      <c r="D889" s="8"/>
      <c r="E889" s="8"/>
      <c r="F889" s="99"/>
      <c r="G889" s="8"/>
      <c r="H889" s="8"/>
    </row>
    <row r="890" ht="15.75" customHeight="1">
      <c r="B890" s="3"/>
      <c r="D890" s="8"/>
      <c r="E890" s="8"/>
      <c r="F890" s="99"/>
      <c r="G890" s="8"/>
      <c r="H890" s="8"/>
    </row>
    <row r="891" ht="15.75" customHeight="1">
      <c r="B891" s="3"/>
      <c r="D891" s="8"/>
      <c r="E891" s="8"/>
      <c r="F891" s="99"/>
      <c r="G891" s="8"/>
      <c r="H891" s="8"/>
    </row>
    <row r="892" ht="15.75" customHeight="1">
      <c r="B892" s="3"/>
      <c r="D892" s="8"/>
      <c r="E892" s="8"/>
      <c r="F892" s="99"/>
      <c r="G892" s="8"/>
      <c r="H892" s="8"/>
    </row>
    <row r="893" ht="15.75" customHeight="1">
      <c r="B893" s="3"/>
      <c r="D893" s="8"/>
      <c r="E893" s="8"/>
      <c r="F893" s="99"/>
      <c r="G893" s="8"/>
      <c r="H893" s="8"/>
    </row>
    <row r="894" ht="15.75" customHeight="1">
      <c r="B894" s="3"/>
      <c r="D894" s="8"/>
      <c r="E894" s="8"/>
      <c r="F894" s="99"/>
      <c r="G894" s="8"/>
      <c r="H894" s="8"/>
    </row>
    <row r="895" ht="15.75" customHeight="1">
      <c r="B895" s="3"/>
      <c r="D895" s="8"/>
      <c r="E895" s="8"/>
      <c r="F895" s="99"/>
      <c r="G895" s="8"/>
      <c r="H895" s="8"/>
    </row>
    <row r="896" ht="15.75" customHeight="1">
      <c r="B896" s="3"/>
      <c r="D896" s="8"/>
      <c r="E896" s="8"/>
      <c r="F896" s="99"/>
      <c r="G896" s="8"/>
      <c r="H896" s="8"/>
    </row>
    <row r="897" ht="15.75" customHeight="1">
      <c r="B897" s="3"/>
      <c r="D897" s="8"/>
      <c r="E897" s="8"/>
      <c r="F897" s="99"/>
      <c r="G897" s="8"/>
      <c r="H897" s="8"/>
    </row>
    <row r="898" ht="15.75" customHeight="1">
      <c r="B898" s="3"/>
      <c r="D898" s="8"/>
      <c r="E898" s="8"/>
      <c r="F898" s="99"/>
      <c r="G898" s="8"/>
      <c r="H898" s="8"/>
    </row>
    <row r="899" ht="15.75" customHeight="1">
      <c r="B899" s="3"/>
      <c r="D899" s="8"/>
      <c r="E899" s="8"/>
      <c r="F899" s="99"/>
      <c r="G899" s="8"/>
      <c r="H899" s="8"/>
    </row>
    <row r="900" ht="15.75" customHeight="1">
      <c r="B900" s="3"/>
      <c r="D900" s="8"/>
      <c r="E900" s="8"/>
      <c r="F900" s="99"/>
      <c r="G900" s="8"/>
      <c r="H900" s="8"/>
    </row>
    <row r="901" ht="15.75" customHeight="1">
      <c r="B901" s="3"/>
      <c r="D901" s="8"/>
      <c r="E901" s="8"/>
      <c r="F901" s="99"/>
      <c r="G901" s="8"/>
      <c r="H901" s="8"/>
    </row>
    <row r="902" ht="15.75" customHeight="1">
      <c r="B902" s="3"/>
      <c r="D902" s="8"/>
      <c r="E902" s="8"/>
      <c r="F902" s="99"/>
      <c r="G902" s="8"/>
      <c r="H902" s="8"/>
    </row>
    <row r="903" ht="15.75" customHeight="1">
      <c r="B903" s="3"/>
      <c r="D903" s="8"/>
      <c r="E903" s="8"/>
      <c r="F903" s="99"/>
      <c r="G903" s="8"/>
      <c r="H903" s="8"/>
    </row>
    <row r="904" ht="15.75" customHeight="1">
      <c r="B904" s="3"/>
      <c r="D904" s="8"/>
      <c r="E904" s="8"/>
      <c r="F904" s="99"/>
      <c r="G904" s="8"/>
      <c r="H904" s="8"/>
    </row>
    <row r="905" ht="15.75" customHeight="1">
      <c r="B905" s="3"/>
      <c r="D905" s="8"/>
      <c r="E905" s="8"/>
      <c r="F905" s="99"/>
      <c r="G905" s="8"/>
      <c r="H905" s="8"/>
    </row>
    <row r="906" ht="15.75" customHeight="1">
      <c r="B906" s="3"/>
      <c r="D906" s="8"/>
      <c r="E906" s="8"/>
      <c r="F906" s="99"/>
      <c r="G906" s="8"/>
      <c r="H906" s="8"/>
    </row>
    <row r="907" ht="15.75" customHeight="1">
      <c r="B907" s="3"/>
      <c r="D907" s="8"/>
      <c r="E907" s="8"/>
      <c r="F907" s="99"/>
      <c r="G907" s="8"/>
      <c r="H907" s="8"/>
    </row>
    <row r="908" ht="15.75" customHeight="1">
      <c r="B908" s="3"/>
      <c r="D908" s="8"/>
      <c r="E908" s="8"/>
      <c r="F908" s="99"/>
      <c r="G908" s="8"/>
      <c r="H908" s="8"/>
    </row>
    <row r="909" ht="15.75" customHeight="1">
      <c r="B909" s="3"/>
      <c r="D909" s="8"/>
      <c r="E909" s="8"/>
      <c r="F909" s="99"/>
      <c r="G909" s="8"/>
      <c r="H909" s="8"/>
    </row>
    <row r="910" ht="15.75" customHeight="1">
      <c r="B910" s="3"/>
      <c r="D910" s="8"/>
      <c r="E910" s="8"/>
      <c r="F910" s="99"/>
      <c r="G910" s="8"/>
      <c r="H910" s="8"/>
    </row>
    <row r="911" ht="15.75" customHeight="1">
      <c r="B911" s="3"/>
      <c r="D911" s="8"/>
      <c r="E911" s="8"/>
      <c r="F911" s="99"/>
      <c r="G911" s="8"/>
      <c r="H911" s="8"/>
    </row>
    <row r="912" ht="15.75" customHeight="1">
      <c r="B912" s="3"/>
      <c r="D912" s="8"/>
      <c r="E912" s="8"/>
      <c r="F912" s="99"/>
      <c r="G912" s="8"/>
      <c r="H912" s="8"/>
    </row>
    <row r="913" ht="15.75" customHeight="1">
      <c r="B913" s="3"/>
      <c r="D913" s="8"/>
      <c r="E913" s="8"/>
      <c r="F913" s="99"/>
      <c r="G913" s="8"/>
      <c r="H913" s="8"/>
    </row>
    <row r="914" ht="15.75" customHeight="1">
      <c r="B914" s="3"/>
      <c r="D914" s="8"/>
      <c r="E914" s="8"/>
      <c r="F914" s="99"/>
      <c r="G914" s="8"/>
      <c r="H914" s="8"/>
    </row>
    <row r="915" ht="15.75" customHeight="1">
      <c r="B915" s="3"/>
      <c r="D915" s="8"/>
      <c r="E915" s="8"/>
      <c r="F915" s="99"/>
      <c r="G915" s="8"/>
      <c r="H915" s="8"/>
    </row>
    <row r="916" ht="15.75" customHeight="1">
      <c r="B916" s="3"/>
      <c r="D916" s="8"/>
      <c r="E916" s="8"/>
      <c r="F916" s="99"/>
      <c r="G916" s="8"/>
      <c r="H916" s="8"/>
    </row>
    <row r="917" ht="15.75" customHeight="1">
      <c r="B917" s="3"/>
      <c r="D917" s="8"/>
      <c r="E917" s="8"/>
      <c r="F917" s="99"/>
      <c r="G917" s="8"/>
      <c r="H917" s="8"/>
    </row>
    <row r="918" ht="15.75" customHeight="1">
      <c r="B918" s="3"/>
      <c r="D918" s="8"/>
      <c r="E918" s="8"/>
      <c r="F918" s="99"/>
      <c r="G918" s="8"/>
      <c r="H918" s="8"/>
    </row>
    <row r="919" ht="15.75" customHeight="1">
      <c r="B919" s="3"/>
      <c r="D919" s="8"/>
      <c r="E919" s="8"/>
      <c r="F919" s="99"/>
      <c r="G919" s="8"/>
      <c r="H919" s="8"/>
    </row>
    <row r="920" ht="15.75" customHeight="1">
      <c r="B920" s="3"/>
      <c r="D920" s="8"/>
      <c r="E920" s="8"/>
      <c r="F920" s="99"/>
      <c r="G920" s="8"/>
      <c r="H920" s="8"/>
    </row>
    <row r="921" ht="15.75" customHeight="1">
      <c r="B921" s="3"/>
      <c r="D921" s="8"/>
      <c r="E921" s="8"/>
      <c r="F921" s="99"/>
      <c r="G921" s="8"/>
      <c r="H921" s="8"/>
    </row>
    <row r="922" ht="15.75" customHeight="1">
      <c r="B922" s="3"/>
      <c r="D922" s="8"/>
      <c r="E922" s="8"/>
      <c r="F922" s="99"/>
      <c r="G922" s="8"/>
      <c r="H922" s="8"/>
    </row>
    <row r="923" ht="15.75" customHeight="1">
      <c r="B923" s="3"/>
      <c r="D923" s="8"/>
      <c r="E923" s="8"/>
      <c r="F923" s="99"/>
      <c r="G923" s="8"/>
      <c r="H923" s="8"/>
    </row>
    <row r="924" ht="15.75" customHeight="1">
      <c r="B924" s="3"/>
      <c r="D924" s="8"/>
      <c r="E924" s="8"/>
      <c r="F924" s="99"/>
      <c r="G924" s="8"/>
      <c r="H924" s="8"/>
    </row>
    <row r="925" ht="15.75" customHeight="1">
      <c r="B925" s="3"/>
      <c r="D925" s="8"/>
      <c r="E925" s="8"/>
      <c r="F925" s="99"/>
      <c r="G925" s="8"/>
      <c r="H925" s="8"/>
    </row>
    <row r="926" ht="15.75" customHeight="1">
      <c r="B926" s="3"/>
      <c r="D926" s="8"/>
      <c r="E926" s="8"/>
      <c r="F926" s="99"/>
      <c r="G926" s="8"/>
      <c r="H926" s="8"/>
    </row>
    <row r="927" ht="15.75" customHeight="1">
      <c r="B927" s="3"/>
      <c r="D927" s="8"/>
      <c r="E927" s="8"/>
      <c r="F927" s="99"/>
      <c r="G927" s="8"/>
      <c r="H927" s="8"/>
    </row>
    <row r="928" ht="15.75" customHeight="1">
      <c r="B928" s="3"/>
      <c r="D928" s="8"/>
      <c r="E928" s="8"/>
      <c r="F928" s="99"/>
      <c r="G928" s="8"/>
      <c r="H928" s="8"/>
    </row>
    <row r="929" ht="15.75" customHeight="1">
      <c r="B929" s="3"/>
      <c r="D929" s="8"/>
      <c r="E929" s="8"/>
      <c r="F929" s="99"/>
      <c r="G929" s="8"/>
      <c r="H929" s="8"/>
    </row>
    <row r="930" ht="15.75" customHeight="1">
      <c r="B930" s="3"/>
      <c r="D930" s="8"/>
      <c r="E930" s="8"/>
      <c r="F930" s="99"/>
      <c r="G930" s="8"/>
      <c r="H930" s="8"/>
    </row>
    <row r="931" ht="15.75" customHeight="1">
      <c r="B931" s="3"/>
      <c r="D931" s="8"/>
      <c r="E931" s="8"/>
      <c r="F931" s="99"/>
      <c r="G931" s="8"/>
      <c r="H931" s="8"/>
    </row>
    <row r="932" ht="15.75" customHeight="1">
      <c r="B932" s="3"/>
      <c r="D932" s="8"/>
      <c r="E932" s="8"/>
      <c r="F932" s="99"/>
      <c r="G932" s="8"/>
      <c r="H932" s="8"/>
    </row>
    <row r="933" ht="15.75" customHeight="1">
      <c r="B933" s="3"/>
      <c r="D933" s="8"/>
      <c r="E933" s="8"/>
      <c r="F933" s="99"/>
      <c r="G933" s="8"/>
      <c r="H933" s="8"/>
    </row>
    <row r="934" ht="15.75" customHeight="1">
      <c r="B934" s="3"/>
      <c r="D934" s="8"/>
      <c r="E934" s="8"/>
      <c r="F934" s="99"/>
      <c r="G934" s="8"/>
      <c r="H934" s="8"/>
    </row>
    <row r="935" ht="15.75" customHeight="1">
      <c r="B935" s="3"/>
      <c r="D935" s="8"/>
      <c r="E935" s="8"/>
      <c r="F935" s="99"/>
      <c r="G935" s="8"/>
      <c r="H935" s="8"/>
    </row>
    <row r="936" ht="15.75" customHeight="1">
      <c r="B936" s="3"/>
      <c r="D936" s="8"/>
      <c r="E936" s="8"/>
      <c r="F936" s="99"/>
      <c r="G936" s="8"/>
      <c r="H936" s="8"/>
    </row>
    <row r="937" ht="15.75" customHeight="1">
      <c r="B937" s="3"/>
      <c r="D937" s="8"/>
      <c r="E937" s="8"/>
      <c r="F937" s="99"/>
      <c r="G937" s="8"/>
      <c r="H937" s="8"/>
    </row>
    <row r="938" ht="15.75" customHeight="1">
      <c r="B938" s="3"/>
      <c r="D938" s="8"/>
      <c r="E938" s="8"/>
      <c r="F938" s="99"/>
      <c r="G938" s="8"/>
      <c r="H938" s="8"/>
    </row>
    <row r="939" ht="15.75" customHeight="1">
      <c r="B939" s="3"/>
      <c r="D939" s="8"/>
      <c r="E939" s="8"/>
      <c r="F939" s="99"/>
      <c r="G939" s="8"/>
      <c r="H939" s="8"/>
    </row>
    <row r="940" ht="15.75" customHeight="1">
      <c r="B940" s="3"/>
      <c r="D940" s="8"/>
      <c r="E940" s="8"/>
      <c r="F940" s="99"/>
      <c r="G940" s="8"/>
      <c r="H940" s="8"/>
    </row>
    <row r="941" ht="15.75" customHeight="1">
      <c r="B941" s="3"/>
      <c r="D941" s="8"/>
      <c r="E941" s="8"/>
      <c r="F941" s="99"/>
      <c r="G941" s="8"/>
      <c r="H941" s="8"/>
    </row>
    <row r="942" ht="15.75" customHeight="1">
      <c r="B942" s="3"/>
      <c r="D942" s="8"/>
      <c r="E942" s="8"/>
      <c r="F942" s="99"/>
      <c r="G942" s="8"/>
      <c r="H942" s="8"/>
    </row>
    <row r="943" ht="15.75" customHeight="1">
      <c r="B943" s="3"/>
      <c r="D943" s="8"/>
      <c r="E943" s="8"/>
      <c r="F943" s="99"/>
      <c r="G943" s="8"/>
      <c r="H943" s="8"/>
    </row>
    <row r="944" ht="15.75" customHeight="1">
      <c r="B944" s="3"/>
      <c r="D944" s="8"/>
      <c r="E944" s="8"/>
      <c r="F944" s="99"/>
      <c r="G944" s="8"/>
      <c r="H944" s="8"/>
    </row>
    <row r="945" ht="15.75" customHeight="1">
      <c r="B945" s="3"/>
      <c r="D945" s="8"/>
      <c r="E945" s="8"/>
      <c r="F945" s="99"/>
      <c r="G945" s="8"/>
      <c r="H945" s="8"/>
    </row>
    <row r="946" ht="15.75" customHeight="1">
      <c r="B946" s="3"/>
      <c r="D946" s="8"/>
      <c r="E946" s="8"/>
      <c r="F946" s="99"/>
      <c r="G946" s="8"/>
      <c r="H946" s="8"/>
    </row>
    <row r="947" ht="15.75" customHeight="1">
      <c r="B947" s="3"/>
      <c r="D947" s="8"/>
      <c r="E947" s="8"/>
      <c r="F947" s="99"/>
      <c r="G947" s="8"/>
      <c r="H947" s="8"/>
    </row>
    <row r="948" ht="15.75" customHeight="1">
      <c r="B948" s="3"/>
      <c r="D948" s="8"/>
      <c r="E948" s="8"/>
      <c r="F948" s="99"/>
      <c r="G948" s="8"/>
      <c r="H948" s="8"/>
    </row>
    <row r="949" ht="15.75" customHeight="1">
      <c r="B949" s="3"/>
      <c r="D949" s="8"/>
      <c r="E949" s="8"/>
      <c r="F949" s="99"/>
      <c r="G949" s="8"/>
      <c r="H949" s="8"/>
    </row>
    <row r="950" ht="15.75" customHeight="1">
      <c r="B950" s="3"/>
      <c r="D950" s="8"/>
      <c r="E950" s="8"/>
      <c r="F950" s="99"/>
      <c r="G950" s="8"/>
      <c r="H950" s="8"/>
    </row>
    <row r="951" ht="15.75" customHeight="1">
      <c r="B951" s="3"/>
      <c r="D951" s="8"/>
      <c r="E951" s="8"/>
      <c r="F951" s="99"/>
      <c r="G951" s="8"/>
      <c r="H951" s="8"/>
    </row>
    <row r="952" ht="15.75" customHeight="1">
      <c r="B952" s="3"/>
      <c r="D952" s="8"/>
      <c r="E952" s="8"/>
      <c r="F952" s="99"/>
      <c r="G952" s="8"/>
      <c r="H952" s="8"/>
    </row>
    <row r="953" ht="15.75" customHeight="1">
      <c r="B953" s="3"/>
      <c r="D953" s="8"/>
      <c r="E953" s="8"/>
      <c r="F953" s="99"/>
      <c r="G953" s="8"/>
      <c r="H953" s="8"/>
    </row>
    <row r="954" ht="15.75" customHeight="1">
      <c r="B954" s="3"/>
      <c r="D954" s="8"/>
      <c r="E954" s="8"/>
      <c r="F954" s="99"/>
      <c r="G954" s="8"/>
      <c r="H954" s="8"/>
    </row>
    <row r="955" ht="15.75" customHeight="1">
      <c r="B955" s="3"/>
      <c r="D955" s="8"/>
      <c r="E955" s="8"/>
      <c r="F955" s="99"/>
      <c r="G955" s="8"/>
      <c r="H955" s="8"/>
    </row>
    <row r="956" ht="15.75" customHeight="1">
      <c r="B956" s="3"/>
      <c r="D956" s="8"/>
      <c r="E956" s="8"/>
      <c r="F956" s="99"/>
      <c r="G956" s="8"/>
      <c r="H956" s="8"/>
    </row>
    <row r="957" ht="15.75" customHeight="1">
      <c r="B957" s="3"/>
      <c r="D957" s="8"/>
      <c r="E957" s="8"/>
      <c r="F957" s="99"/>
      <c r="G957" s="8"/>
      <c r="H957" s="8"/>
    </row>
    <row r="958" ht="15.75" customHeight="1">
      <c r="B958" s="3"/>
      <c r="D958" s="8"/>
      <c r="E958" s="8"/>
      <c r="F958" s="99"/>
      <c r="G958" s="8"/>
      <c r="H958" s="8"/>
    </row>
    <row r="959" ht="15.75" customHeight="1">
      <c r="B959" s="3"/>
      <c r="D959" s="8"/>
      <c r="E959" s="8"/>
      <c r="F959" s="99"/>
      <c r="G959" s="8"/>
      <c r="H959" s="8"/>
    </row>
    <row r="960" ht="15.75" customHeight="1">
      <c r="B960" s="3"/>
      <c r="D960" s="8"/>
      <c r="E960" s="8"/>
      <c r="F960" s="99"/>
      <c r="G960" s="8"/>
      <c r="H960" s="8"/>
    </row>
    <row r="961" ht="15.75" customHeight="1">
      <c r="B961" s="3"/>
      <c r="D961" s="8"/>
      <c r="E961" s="8"/>
      <c r="F961" s="99"/>
      <c r="G961" s="8"/>
      <c r="H961" s="8"/>
    </row>
    <row r="962" ht="15.75" customHeight="1">
      <c r="B962" s="3"/>
      <c r="D962" s="8"/>
      <c r="E962" s="8"/>
      <c r="F962" s="99"/>
      <c r="G962" s="8"/>
      <c r="H962" s="8"/>
    </row>
    <row r="963" ht="15.75" customHeight="1">
      <c r="B963" s="3"/>
      <c r="D963" s="8"/>
      <c r="E963" s="8"/>
      <c r="F963" s="99"/>
      <c r="G963" s="8"/>
      <c r="H963" s="8"/>
    </row>
    <row r="964" ht="15.75" customHeight="1">
      <c r="B964" s="3"/>
      <c r="D964" s="8"/>
      <c r="E964" s="8"/>
      <c r="F964" s="99"/>
      <c r="G964" s="8"/>
      <c r="H964" s="8"/>
    </row>
    <row r="965" ht="15.75" customHeight="1">
      <c r="B965" s="3"/>
      <c r="D965" s="8"/>
      <c r="E965" s="8"/>
      <c r="F965" s="99"/>
      <c r="G965" s="8"/>
      <c r="H965" s="8"/>
    </row>
    <row r="966" ht="15.75" customHeight="1">
      <c r="B966" s="3"/>
      <c r="D966" s="8"/>
      <c r="E966" s="8"/>
      <c r="F966" s="99"/>
      <c r="G966" s="8"/>
      <c r="H966" s="8"/>
    </row>
    <row r="967" ht="15.75" customHeight="1">
      <c r="B967" s="3"/>
      <c r="D967" s="8"/>
      <c r="E967" s="8"/>
      <c r="F967" s="99"/>
      <c r="G967" s="8"/>
      <c r="H967" s="8"/>
    </row>
    <row r="968" ht="15.75" customHeight="1">
      <c r="B968" s="3"/>
      <c r="D968" s="8"/>
      <c r="E968" s="8"/>
      <c r="F968" s="99"/>
      <c r="G968" s="8"/>
      <c r="H968" s="8"/>
    </row>
    <row r="969" ht="15.75" customHeight="1">
      <c r="B969" s="3"/>
      <c r="D969" s="8"/>
      <c r="E969" s="8"/>
      <c r="F969" s="99"/>
      <c r="G969" s="8"/>
      <c r="H969" s="8"/>
    </row>
    <row r="970" ht="15.75" customHeight="1">
      <c r="B970" s="3"/>
      <c r="D970" s="8"/>
      <c r="E970" s="8"/>
      <c r="F970" s="99"/>
      <c r="G970" s="8"/>
      <c r="H970" s="8"/>
    </row>
    <row r="971" ht="15.75" customHeight="1">
      <c r="B971" s="3"/>
      <c r="D971" s="8"/>
      <c r="E971" s="8"/>
      <c r="F971" s="99"/>
      <c r="G971" s="8"/>
      <c r="H971" s="8"/>
    </row>
    <row r="972" ht="15.75" customHeight="1">
      <c r="B972" s="3"/>
      <c r="D972" s="8"/>
      <c r="E972" s="8"/>
      <c r="F972" s="99"/>
      <c r="G972" s="8"/>
      <c r="H972" s="8"/>
    </row>
    <row r="973" ht="15.75" customHeight="1">
      <c r="B973" s="3"/>
      <c r="D973" s="8"/>
      <c r="E973" s="8"/>
      <c r="F973" s="99"/>
      <c r="G973" s="8"/>
      <c r="H973" s="8"/>
    </row>
    <row r="974" ht="15.75" customHeight="1">
      <c r="B974" s="3"/>
      <c r="D974" s="8"/>
      <c r="E974" s="8"/>
      <c r="F974" s="99"/>
      <c r="G974" s="8"/>
      <c r="H974" s="8"/>
    </row>
    <row r="975" ht="15.75" customHeight="1">
      <c r="B975" s="3"/>
      <c r="D975" s="8"/>
      <c r="E975" s="8"/>
      <c r="F975" s="99"/>
      <c r="G975" s="8"/>
      <c r="H975" s="8"/>
    </row>
    <row r="976" ht="15.75" customHeight="1">
      <c r="B976" s="3"/>
      <c r="D976" s="8"/>
      <c r="E976" s="8"/>
      <c r="F976" s="99"/>
      <c r="G976" s="8"/>
      <c r="H976" s="8"/>
    </row>
    <row r="977" ht="15.75" customHeight="1">
      <c r="B977" s="3"/>
      <c r="D977" s="8"/>
      <c r="E977" s="8"/>
      <c r="F977" s="99"/>
      <c r="G977" s="8"/>
      <c r="H977" s="8"/>
    </row>
    <row r="978" ht="15.75" customHeight="1">
      <c r="B978" s="3"/>
      <c r="D978" s="8"/>
      <c r="E978" s="8"/>
      <c r="F978" s="99"/>
      <c r="G978" s="8"/>
      <c r="H978" s="8"/>
    </row>
    <row r="979" ht="15.75" customHeight="1">
      <c r="B979" s="3"/>
      <c r="D979" s="8"/>
      <c r="E979" s="8"/>
      <c r="F979" s="99"/>
      <c r="G979" s="8"/>
      <c r="H979" s="8"/>
    </row>
    <row r="980" ht="15.75" customHeight="1">
      <c r="B980" s="3"/>
      <c r="D980" s="8"/>
      <c r="E980" s="8"/>
      <c r="F980" s="99"/>
      <c r="G980" s="8"/>
      <c r="H980" s="8"/>
    </row>
    <row r="981" ht="15.75" customHeight="1">
      <c r="B981" s="3"/>
      <c r="D981" s="8"/>
      <c r="E981" s="8"/>
      <c r="F981" s="99"/>
      <c r="G981" s="8"/>
      <c r="H981" s="8"/>
    </row>
    <row r="982" ht="15.75" customHeight="1">
      <c r="B982" s="3"/>
      <c r="D982" s="8"/>
      <c r="E982" s="8"/>
      <c r="F982" s="99"/>
      <c r="G982" s="8"/>
      <c r="H982" s="8"/>
    </row>
    <row r="983" ht="15.75" customHeight="1">
      <c r="B983" s="3"/>
      <c r="D983" s="8"/>
      <c r="E983" s="8"/>
      <c r="F983" s="99"/>
      <c r="G983" s="8"/>
      <c r="H983" s="8"/>
    </row>
    <row r="984" ht="15.75" customHeight="1">
      <c r="B984" s="3"/>
      <c r="D984" s="8"/>
      <c r="E984" s="8"/>
      <c r="F984" s="99"/>
      <c r="G984" s="8"/>
      <c r="H984" s="8"/>
    </row>
    <row r="985" ht="15.75" customHeight="1">
      <c r="B985" s="3"/>
      <c r="D985" s="8"/>
      <c r="E985" s="8"/>
      <c r="F985" s="99"/>
      <c r="G985" s="8"/>
      <c r="H985" s="8"/>
    </row>
    <row r="986" ht="15.75" customHeight="1">
      <c r="B986" s="3"/>
      <c r="D986" s="8"/>
      <c r="E986" s="8"/>
      <c r="F986" s="99"/>
      <c r="G986" s="8"/>
      <c r="H986" s="8"/>
    </row>
    <row r="987" ht="15.75" customHeight="1">
      <c r="B987" s="3"/>
      <c r="D987" s="8"/>
      <c r="E987" s="8"/>
      <c r="F987" s="99"/>
      <c r="G987" s="8"/>
      <c r="H987" s="8"/>
    </row>
    <row r="988" ht="15.75" customHeight="1">
      <c r="B988" s="3"/>
      <c r="D988" s="8"/>
      <c r="E988" s="8"/>
      <c r="F988" s="99"/>
      <c r="G988" s="8"/>
      <c r="H988" s="8"/>
    </row>
    <row r="989" ht="15.75" customHeight="1">
      <c r="B989" s="3"/>
      <c r="D989" s="8"/>
      <c r="E989" s="8"/>
      <c r="F989" s="99"/>
      <c r="G989" s="8"/>
      <c r="H989" s="8"/>
    </row>
    <row r="990" ht="15.75" customHeight="1">
      <c r="B990" s="3"/>
      <c r="D990" s="8"/>
      <c r="E990" s="8"/>
      <c r="F990" s="99"/>
      <c r="G990" s="8"/>
      <c r="H990" s="8"/>
    </row>
    <row r="991" ht="15.75" customHeight="1">
      <c r="B991" s="3"/>
      <c r="D991" s="8"/>
      <c r="E991" s="8"/>
      <c r="F991" s="99"/>
      <c r="G991" s="8"/>
      <c r="H991" s="8"/>
    </row>
    <row r="992" ht="15.75" customHeight="1">
      <c r="B992" s="3"/>
      <c r="D992" s="8"/>
      <c r="E992" s="8"/>
      <c r="F992" s="99"/>
      <c r="G992" s="8"/>
      <c r="H992" s="8"/>
    </row>
    <row r="993" ht="15.75" customHeight="1">
      <c r="B993" s="3"/>
      <c r="D993" s="8"/>
      <c r="E993" s="8"/>
      <c r="F993" s="99"/>
      <c r="G993" s="8"/>
      <c r="H993" s="8"/>
    </row>
    <row r="994" ht="15.75" customHeight="1">
      <c r="B994" s="3"/>
      <c r="D994" s="8"/>
      <c r="E994" s="8"/>
      <c r="F994" s="99"/>
      <c r="G994" s="8"/>
      <c r="H994" s="8"/>
    </row>
    <row r="995" ht="15.75" customHeight="1">
      <c r="B995" s="3"/>
      <c r="D995" s="8"/>
      <c r="E995" s="8"/>
      <c r="F995" s="99"/>
      <c r="G995" s="8"/>
      <c r="H995" s="8"/>
    </row>
    <row r="996" ht="15.75" customHeight="1">
      <c r="B996" s="3"/>
      <c r="D996" s="8"/>
      <c r="E996" s="8"/>
      <c r="F996" s="99"/>
      <c r="G996" s="8"/>
      <c r="H996" s="8"/>
    </row>
    <row r="997" ht="15.75" customHeight="1">
      <c r="B997" s="3"/>
      <c r="D997" s="8"/>
      <c r="E997" s="8"/>
      <c r="F997" s="99"/>
      <c r="G997" s="8"/>
      <c r="H997" s="8"/>
    </row>
    <row r="998" ht="15.75" customHeight="1">
      <c r="B998" s="3"/>
      <c r="D998" s="8"/>
      <c r="E998" s="8"/>
      <c r="F998" s="99"/>
      <c r="G998" s="8"/>
      <c r="H998" s="8"/>
    </row>
    <row r="999" ht="15.75" customHeight="1">
      <c r="B999" s="3"/>
      <c r="D999" s="8"/>
      <c r="E999" s="8"/>
      <c r="F999" s="99"/>
      <c r="G999" s="8"/>
      <c r="H999" s="8"/>
    </row>
    <row r="1000" ht="15.75" customHeight="1">
      <c r="B1000" s="3"/>
      <c r="D1000" s="8"/>
      <c r="E1000" s="8"/>
      <c r="F1000" s="99"/>
      <c r="G1000" s="8"/>
      <c r="H1000" s="8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0"/>
    <col customWidth="1" min="2" max="2" width="25.67"/>
    <col customWidth="1" min="3" max="3" width="1.78"/>
    <col customWidth="1" min="4" max="4" width="8.11"/>
    <col customWidth="1" min="5" max="5" width="16.33"/>
    <col customWidth="1" min="6" max="6" width="13.33"/>
    <col customWidth="1" min="7" max="7" width="9.44"/>
    <col customWidth="1" min="8" max="8" width="19.11"/>
    <col customWidth="1" min="9" max="9" width="2.67"/>
    <col customWidth="1" min="10" max="10" width="84.67"/>
    <col customWidth="1" min="11" max="26" width="10.56"/>
  </cols>
  <sheetData>
    <row r="1" ht="3.0" customHeight="1">
      <c r="B1" s="3"/>
      <c r="D1" s="8"/>
      <c r="E1" s="8"/>
      <c r="F1" s="99"/>
      <c r="G1" s="8"/>
      <c r="H1" s="8"/>
    </row>
    <row r="2" ht="15.75" customHeight="1">
      <c r="A2" s="4"/>
      <c r="B2" s="100" t="s">
        <v>79</v>
      </c>
      <c r="C2" s="4"/>
      <c r="D2" s="101" t="s">
        <v>160</v>
      </c>
      <c r="E2" s="102" t="s">
        <v>81</v>
      </c>
      <c r="F2" s="103" t="s">
        <v>83</v>
      </c>
      <c r="G2" s="102" t="s">
        <v>84</v>
      </c>
      <c r="H2" s="104" t="s">
        <v>85</v>
      </c>
      <c r="I2" s="4"/>
      <c r="J2" s="105" t="s">
        <v>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6.75" customHeight="1">
      <c r="A3" s="4"/>
      <c r="B3" s="13"/>
      <c r="C3" s="4"/>
      <c r="D3" s="106"/>
      <c r="E3" s="106"/>
      <c r="F3" s="107"/>
      <c r="G3" s="106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B4" s="3" t="s">
        <v>88</v>
      </c>
      <c r="D4" s="129">
        <f>'MD key numbers'!D4*'MD to MoCo scaling'!$C$8</f>
        <v>0.01916064427</v>
      </c>
      <c r="E4" s="32">
        <f t="shared" ref="E4:E16" si="1">D4/$D$18</f>
        <v>0.003584229391</v>
      </c>
      <c r="F4" s="99">
        <f>'MD key numbers'!F4*'MD to MoCo scaling'!$C$8</f>
        <v>50721562.46</v>
      </c>
      <c r="G4" s="32">
        <f t="shared" ref="G4:G16" si="2">F4/$F$18</f>
        <v>0.005143045278</v>
      </c>
      <c r="H4" s="8">
        <v>11.0</v>
      </c>
      <c r="J4" s="130" t="s">
        <v>162</v>
      </c>
    </row>
    <row r="5" ht="15.75" customHeight="1">
      <c r="B5" s="3" t="s">
        <v>91</v>
      </c>
      <c r="D5" s="129">
        <f>'MD key numbers'!D5*'MD to MoCo scaling'!$C$8</f>
        <v>1.85509874</v>
      </c>
      <c r="E5" s="32">
        <f t="shared" si="1"/>
        <v>0.3470185728</v>
      </c>
      <c r="F5" s="99">
        <f>'MD key numbers'!F5*'MD to MoCo scaling'!$C$8</f>
        <v>4838743559</v>
      </c>
      <c r="G5" s="32">
        <f t="shared" si="2"/>
        <v>0.4906370389</v>
      </c>
      <c r="H5" s="8">
        <v>21.0</v>
      </c>
      <c r="J5" s="130" t="s">
        <v>162</v>
      </c>
    </row>
    <row r="6" ht="15.75" customHeight="1">
      <c r="B6" s="3" t="s">
        <v>92</v>
      </c>
      <c r="D6" s="129">
        <f>'MD key numbers'!D6*'MD to MoCo scaling'!$C$8</f>
        <v>1.642589777</v>
      </c>
      <c r="E6" s="32">
        <f t="shared" si="1"/>
        <v>0.3072662105</v>
      </c>
      <c r="F6" s="99">
        <f>'MD key numbers'!F6*'MD to MoCo scaling'!$C$8</f>
        <v>3104095556</v>
      </c>
      <c r="G6" s="32">
        <f t="shared" si="2"/>
        <v>0.3147478749</v>
      </c>
      <c r="H6" s="8">
        <v>31.0</v>
      </c>
      <c r="J6" s="130" t="s">
        <v>162</v>
      </c>
    </row>
    <row r="7" ht="15.75" customHeight="1">
      <c r="B7" s="3" t="s">
        <v>93</v>
      </c>
      <c r="D7" s="129">
        <f>'MD key numbers'!D7*'MD to MoCo scaling'!$C$8</f>
        <v>0.5469493</v>
      </c>
      <c r="E7" s="32">
        <f t="shared" si="1"/>
        <v>0.1023134572</v>
      </c>
      <c r="F7" s="99">
        <f>'MD key numbers'!F7*'MD to MoCo scaling'!$C$8</f>
        <v>1033432654</v>
      </c>
      <c r="G7" s="32">
        <f t="shared" si="2"/>
        <v>0.1047876026</v>
      </c>
      <c r="H7" s="8">
        <v>32.0</v>
      </c>
      <c r="J7" s="130" t="s">
        <v>162</v>
      </c>
    </row>
    <row r="8" ht="15.75" customHeight="1">
      <c r="B8" s="3" t="s">
        <v>94</v>
      </c>
      <c r="D8" s="129">
        <f>'MD key numbers'!D8*'MD to MoCo scaling'!$C$8</f>
        <v>0.02090252102</v>
      </c>
      <c r="E8" s="32">
        <f t="shared" si="1"/>
        <v>0.003910068426</v>
      </c>
      <c r="F8" s="99">
        <f>'MD key numbers'!F8*'MD to MoCo scaling'!$C$8</f>
        <v>12506428.25</v>
      </c>
      <c r="G8" s="32">
        <f t="shared" si="2"/>
        <v>0.001268121951</v>
      </c>
      <c r="H8" s="8">
        <v>41.0</v>
      </c>
      <c r="J8" s="130" t="s">
        <v>162</v>
      </c>
    </row>
    <row r="9" ht="15.75" customHeight="1">
      <c r="B9" s="3" t="s">
        <v>10</v>
      </c>
      <c r="D9" s="129">
        <f>'MD key numbers'!D9*'MD to MoCo scaling'!$C$8</f>
        <v>0.008709383757</v>
      </c>
      <c r="E9" s="32">
        <f t="shared" si="1"/>
        <v>0.001629195178</v>
      </c>
      <c r="F9" s="99">
        <f>'MD key numbers'!F9*'MD to MoCo scaling'!$C$8</f>
        <v>6219495.311</v>
      </c>
      <c r="G9" s="32">
        <f t="shared" si="2"/>
        <v>0.0006306419685</v>
      </c>
      <c r="H9" s="8">
        <v>42.0</v>
      </c>
      <c r="J9" s="130" t="s">
        <v>162</v>
      </c>
    </row>
    <row r="10" ht="15.75" customHeight="1">
      <c r="B10" s="3" t="s">
        <v>17</v>
      </c>
      <c r="D10" s="129">
        <f>'MD key numbers'!D10*'MD to MoCo scaling'!$C$8</f>
        <v>0.01393501401</v>
      </c>
      <c r="E10" s="32">
        <f t="shared" si="1"/>
        <v>0.002606712284</v>
      </c>
      <c r="F10" s="99">
        <f>'MD key numbers'!F10*'MD to MoCo scaling'!$C$8</f>
        <v>15058067.8</v>
      </c>
      <c r="G10" s="32">
        <f t="shared" si="2"/>
        <v>0.001526852106</v>
      </c>
      <c r="H10" s="8">
        <v>43.0</v>
      </c>
      <c r="J10" s="130" t="s">
        <v>162</v>
      </c>
    </row>
    <row r="11" ht="15.75" customHeight="1">
      <c r="B11" s="3" t="s">
        <v>12</v>
      </c>
      <c r="D11" s="129">
        <f>'MD key numbers'!D11*'MD to MoCo scaling'!$C$8</f>
        <v>0.02090252102</v>
      </c>
      <c r="E11" s="32">
        <f t="shared" si="1"/>
        <v>0.003910068426</v>
      </c>
      <c r="F11" s="99">
        <f>'MD key numbers'!F11*'MD to MoCo scaling'!$C$8</f>
        <v>11675202.92</v>
      </c>
      <c r="G11" s="32">
        <f t="shared" si="2"/>
        <v>0.001183837689</v>
      </c>
      <c r="H11" s="8">
        <v>51.0</v>
      </c>
      <c r="J11" s="130" t="s">
        <v>162</v>
      </c>
    </row>
    <row r="12" ht="15.75" customHeight="1">
      <c r="B12" s="3" t="s">
        <v>96</v>
      </c>
      <c r="D12" s="129">
        <f>'MD key numbers'!D12*'MD to MoCo scaling'!$C$8</f>
        <v>0.27347465</v>
      </c>
      <c r="E12" s="32">
        <f t="shared" si="1"/>
        <v>0.05115672858</v>
      </c>
      <c r="F12" s="99">
        <f>'MD key numbers'!F12*'MD to MoCo scaling'!$C$8</f>
        <v>263890891</v>
      </c>
      <c r="G12" s="32">
        <f t="shared" si="2"/>
        <v>0.026757906</v>
      </c>
      <c r="H12" s="8">
        <v>52.0</v>
      </c>
      <c r="J12" s="130" t="s">
        <v>162</v>
      </c>
    </row>
    <row r="13" ht="15.75" customHeight="1">
      <c r="B13" s="3" t="s">
        <v>97</v>
      </c>
      <c r="D13" s="129">
        <f>'MD key numbers'!D13*'MD to MoCo scaling'!$C$8</f>
        <v>0.03483753503</v>
      </c>
      <c r="E13" s="32">
        <f t="shared" si="1"/>
        <v>0.00651678071</v>
      </c>
      <c r="F13" s="99">
        <f>'MD key numbers'!F13*'MD to MoCo scaling'!$C$8</f>
        <v>36329442.54</v>
      </c>
      <c r="G13" s="32">
        <f t="shared" si="2"/>
        <v>0.003683718696</v>
      </c>
      <c r="H13" s="8">
        <v>53.0</v>
      </c>
      <c r="J13" s="130" t="s">
        <v>162</v>
      </c>
    </row>
    <row r="14" ht="15.75" customHeight="1">
      <c r="B14" s="3" t="s">
        <v>98</v>
      </c>
      <c r="D14" s="129">
        <f>'MD key numbers'!D14*'MD to MoCo scaling'!$C$8</f>
        <v>0.006967507006</v>
      </c>
      <c r="E14" s="32">
        <f t="shared" si="1"/>
        <v>0.001303356142</v>
      </c>
      <c r="F14" s="99">
        <f>'MD key numbers'!F14*'MD to MoCo scaling'!$C$8</f>
        <v>7109352.036</v>
      </c>
      <c r="G14" s="32">
        <f t="shared" si="2"/>
        <v>0.0007208713148</v>
      </c>
      <c r="H14" s="8">
        <v>54.0</v>
      </c>
      <c r="J14" s="130" t="s">
        <v>162</v>
      </c>
    </row>
    <row r="15" ht="15.75" customHeight="1">
      <c r="B15" s="3" t="s">
        <v>99</v>
      </c>
      <c r="D15" s="129">
        <f>'MD key numbers'!D15*'MD to MoCo scaling'!$C$8</f>
        <v>0.4145666669</v>
      </c>
      <c r="E15" s="32">
        <f t="shared" si="1"/>
        <v>0.07754969045</v>
      </c>
      <c r="F15" s="99">
        <f>'MD key numbers'!F15*'MD to MoCo scaling'!$C$8</f>
        <v>229942286</v>
      </c>
      <c r="G15" s="32">
        <f t="shared" si="2"/>
        <v>0.02331559855</v>
      </c>
      <c r="H15" s="8">
        <v>61.0</v>
      </c>
      <c r="J15" s="130" t="s">
        <v>162</v>
      </c>
    </row>
    <row r="16" ht="15.75" customHeight="1">
      <c r="B16" s="3" t="s">
        <v>100</v>
      </c>
      <c r="D16" s="129">
        <f>'MD key numbers'!D16*'MD to MoCo scaling'!$C$8</f>
        <v>0.4877254904</v>
      </c>
      <c r="E16" s="32">
        <f t="shared" si="1"/>
        <v>0.09123492994</v>
      </c>
      <c r="F16" s="99">
        <f>'MD key numbers'!F16*'MD to MoCo scaling'!$C$8</f>
        <v>252440759.9</v>
      </c>
      <c r="G16" s="32">
        <f t="shared" si="2"/>
        <v>0.02559689007</v>
      </c>
      <c r="H16" s="8">
        <v>62.0</v>
      </c>
      <c r="J16" s="130" t="s">
        <v>162</v>
      </c>
    </row>
    <row r="17" ht="7.5" customHeight="1">
      <c r="B17" s="3"/>
      <c r="D17" s="8"/>
      <c r="E17" s="8"/>
      <c r="F17" s="99"/>
      <c r="G17" s="8"/>
      <c r="H17" s="8"/>
    </row>
    <row r="18" ht="15.75" customHeight="1">
      <c r="A18" s="4"/>
      <c r="B18" s="108" t="s">
        <v>101</v>
      </c>
      <c r="C18" s="109"/>
      <c r="D18" s="131">
        <f>SUM(D4:D16)</f>
        <v>5.34581975</v>
      </c>
      <c r="E18" s="110"/>
      <c r="F18" s="111">
        <f>SUM(F4:F16)</f>
        <v>9862165257</v>
      </c>
      <c r="G18" s="110"/>
      <c r="H18" s="104"/>
      <c r="I18" s="4"/>
      <c r="J18" s="112" t="s">
        <v>103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B19" s="3"/>
      <c r="D19" s="8"/>
      <c r="E19" s="8"/>
      <c r="F19" s="99"/>
      <c r="G19" s="8"/>
      <c r="H19" s="8"/>
    </row>
    <row r="20" ht="15.75" customHeight="1">
      <c r="B20" s="3" t="s">
        <v>104</v>
      </c>
      <c r="D20" s="129">
        <f>'MD key numbers'!D20*'MD to MoCo scaling'!$C$8</f>
        <v>4.065540338</v>
      </c>
      <c r="E20" s="32">
        <f t="shared" ref="E20:E23" si="3">D20/$D$25</f>
        <v>0.7629944426</v>
      </c>
      <c r="F20" s="99">
        <f>'MD key numbers'!F20*'MD to MoCo scaling'!$C$8</f>
        <v>9026993331</v>
      </c>
      <c r="G20" s="32">
        <f t="shared" ref="G20:G23" si="4">F20/$F$25</f>
        <v>0.9164777672</v>
      </c>
      <c r="H20" s="8" t="s">
        <v>107</v>
      </c>
      <c r="J20" s="130" t="s">
        <v>162</v>
      </c>
    </row>
    <row r="21" ht="15.75" customHeight="1">
      <c r="B21" s="3" t="s">
        <v>108</v>
      </c>
      <c r="D21" s="129">
        <f>'MD key numbers'!D21*'MD to MoCo scaling'!$C$8</f>
        <v>1.240216247</v>
      </c>
      <c r="E21" s="32">
        <f t="shared" si="3"/>
        <v>0.2327558025</v>
      </c>
      <c r="F21" s="99">
        <f>'MD key numbers'!F21*'MD to MoCo scaling'!$C$8</f>
        <v>801387934.5</v>
      </c>
      <c r="G21" s="32">
        <f t="shared" si="4"/>
        <v>0.08136199928</v>
      </c>
      <c r="H21" s="8" t="s">
        <v>109</v>
      </c>
      <c r="J21" s="130" t="s">
        <v>162</v>
      </c>
    </row>
    <row r="22" ht="15.75" customHeight="1">
      <c r="B22" s="3" t="s">
        <v>10</v>
      </c>
      <c r="D22" s="129">
        <f>'MD key numbers'!D22*'MD to MoCo scaling'!$C$8</f>
        <v>0.008709383757</v>
      </c>
      <c r="E22" s="32">
        <f t="shared" si="3"/>
        <v>0.001634521085</v>
      </c>
      <c r="F22" s="99">
        <f>'MD key numbers'!F22*'MD to MoCo scaling'!$C$8</f>
        <v>6219495.311</v>
      </c>
      <c r="G22" s="32">
        <f t="shared" si="4"/>
        <v>0.0006314427148</v>
      </c>
      <c r="H22" s="8">
        <v>42.0</v>
      </c>
      <c r="J22" s="130" t="s">
        <v>162</v>
      </c>
    </row>
    <row r="23" ht="15.75" customHeight="1">
      <c r="B23" s="3" t="s">
        <v>17</v>
      </c>
      <c r="D23" s="129">
        <f>'MD key numbers'!D23*'MD to MoCo scaling'!$C$8</f>
        <v>0.01393501401</v>
      </c>
      <c r="E23" s="32">
        <f t="shared" si="3"/>
        <v>0.002615233737</v>
      </c>
      <c r="F23" s="99">
        <f>'MD key numbers'!F23*'MD to MoCo scaling'!$C$8</f>
        <v>15058067.8</v>
      </c>
      <c r="G23" s="32">
        <f t="shared" si="4"/>
        <v>0.0015287908</v>
      </c>
      <c r="H23" s="8">
        <v>43.0</v>
      </c>
      <c r="J23" s="130" t="s">
        <v>162</v>
      </c>
    </row>
    <row r="24" ht="9.0" customHeight="1">
      <c r="B24" s="3"/>
      <c r="D24" s="8"/>
      <c r="E24" s="8"/>
      <c r="F24" s="99"/>
      <c r="G24" s="8"/>
      <c r="H24" s="8"/>
    </row>
    <row r="25" ht="15.75" customHeight="1">
      <c r="A25" s="4"/>
      <c r="B25" s="108" t="s">
        <v>101</v>
      </c>
      <c r="C25" s="109"/>
      <c r="D25" s="131">
        <f>SUM(D20:D23)</f>
        <v>5.328400983</v>
      </c>
      <c r="E25" s="110"/>
      <c r="F25" s="111">
        <f>SUM(F20:F23)</f>
        <v>9849658829</v>
      </c>
      <c r="G25" s="110"/>
      <c r="H25" s="104"/>
      <c r="I25" s="4"/>
      <c r="J25" s="112" t="s">
        <v>103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B26" s="3"/>
      <c r="D26" s="8"/>
      <c r="E26" s="8"/>
      <c r="F26" s="99"/>
      <c r="G26" s="8"/>
      <c r="H26" s="8"/>
    </row>
    <row r="27" ht="15.75" customHeight="1">
      <c r="B27" s="132" t="s">
        <v>164</v>
      </c>
      <c r="D27" s="133">
        <v>12921.0</v>
      </c>
      <c r="E27" s="8"/>
      <c r="F27" s="99"/>
      <c r="G27" s="8"/>
      <c r="H27" s="8"/>
      <c r="J27" s="134" t="s">
        <v>165</v>
      </c>
    </row>
    <row r="28" ht="15.75" customHeight="1">
      <c r="B28" s="132" t="s">
        <v>166</v>
      </c>
      <c r="D28" s="133">
        <v>30159.0</v>
      </c>
      <c r="E28" s="8"/>
      <c r="F28" s="99"/>
      <c r="G28" s="8"/>
      <c r="H28" s="8"/>
      <c r="J28" s="134" t="s">
        <v>165</v>
      </c>
    </row>
    <row r="29" ht="15.75" customHeight="1">
      <c r="B29" s="135" t="s">
        <v>167</v>
      </c>
      <c r="D29" s="136">
        <v>43080.0</v>
      </c>
      <c r="E29" s="8"/>
      <c r="F29" s="99"/>
      <c r="G29" s="8"/>
      <c r="H29" s="8"/>
      <c r="J29" s="112" t="s">
        <v>103</v>
      </c>
    </row>
    <row r="30" ht="15.75" customHeight="1">
      <c r="B30" s="3"/>
      <c r="D30" s="8"/>
      <c r="E30" s="8"/>
      <c r="F30" s="99"/>
      <c r="G30" s="8"/>
      <c r="H30" s="8"/>
    </row>
    <row r="31" ht="15.75" customHeight="1">
      <c r="B31" s="3"/>
      <c r="D31" s="8"/>
      <c r="E31" s="8"/>
      <c r="F31" s="99"/>
      <c r="G31" s="8"/>
      <c r="H31" s="8"/>
    </row>
    <row r="32" ht="15.75" customHeight="1">
      <c r="B32" s="3"/>
      <c r="D32" s="8"/>
      <c r="E32" s="8"/>
      <c r="F32" s="99"/>
      <c r="G32" s="8"/>
      <c r="H32" s="8"/>
    </row>
    <row r="33" ht="15.75" customHeight="1">
      <c r="B33" s="3"/>
      <c r="D33" s="8"/>
      <c r="E33" s="8"/>
      <c r="F33" s="99"/>
      <c r="G33" s="8"/>
      <c r="H33" s="8"/>
    </row>
    <row r="34" ht="15.75" customHeight="1">
      <c r="B34" s="3"/>
      <c r="D34" s="8"/>
      <c r="E34" s="8"/>
      <c r="F34" s="99"/>
      <c r="G34" s="8"/>
      <c r="H34" s="8"/>
    </row>
    <row r="35" ht="15.75" customHeight="1">
      <c r="B35" s="3"/>
      <c r="D35" s="8"/>
      <c r="E35" s="8"/>
      <c r="F35" s="99"/>
      <c r="G35" s="8"/>
      <c r="H35" s="8"/>
    </row>
    <row r="36" ht="15.75" customHeight="1">
      <c r="B36" s="3"/>
      <c r="D36" s="8"/>
      <c r="E36" s="8"/>
      <c r="F36" s="99"/>
      <c r="G36" s="8"/>
      <c r="H36" s="8"/>
    </row>
    <row r="37" ht="15.75" customHeight="1">
      <c r="B37" s="3"/>
      <c r="D37" s="8"/>
      <c r="E37" s="8"/>
      <c r="F37" s="99"/>
      <c r="G37" s="8"/>
      <c r="H37" s="8"/>
    </row>
    <row r="38" ht="15.75" customHeight="1">
      <c r="B38" s="3"/>
      <c r="D38" s="8"/>
      <c r="E38" s="8"/>
      <c r="F38" s="99"/>
      <c r="G38" s="8"/>
      <c r="H38" s="8"/>
    </row>
    <row r="39" ht="15.75" customHeight="1">
      <c r="B39" s="3"/>
      <c r="D39" s="8"/>
      <c r="E39" s="8"/>
      <c r="F39" s="99"/>
      <c r="G39" s="8"/>
      <c r="H39" s="8"/>
    </row>
    <row r="40" ht="15.75" customHeight="1">
      <c r="B40" s="3"/>
      <c r="D40" s="8"/>
      <c r="E40" s="8"/>
      <c r="F40" s="99"/>
      <c r="G40" s="8"/>
      <c r="H40" s="8"/>
    </row>
    <row r="41" ht="15.75" customHeight="1">
      <c r="B41" s="3"/>
      <c r="D41" s="8"/>
      <c r="E41" s="8"/>
      <c r="F41" s="99"/>
      <c r="G41" s="8"/>
      <c r="H41" s="8"/>
    </row>
    <row r="42" ht="15.75" customHeight="1">
      <c r="B42" s="3"/>
      <c r="D42" s="8"/>
      <c r="E42" s="8"/>
      <c r="F42" s="99"/>
      <c r="G42" s="8"/>
      <c r="H42" s="8"/>
    </row>
    <row r="43" ht="15.75" customHeight="1">
      <c r="B43" s="3"/>
      <c r="D43" s="8"/>
      <c r="E43" s="8"/>
      <c r="F43" s="99"/>
      <c r="G43" s="8"/>
      <c r="H43" s="8"/>
    </row>
    <row r="44" ht="15.75" customHeight="1">
      <c r="B44" s="3"/>
      <c r="D44" s="8"/>
      <c r="E44" s="8"/>
      <c r="F44" s="99"/>
      <c r="G44" s="8"/>
      <c r="H44" s="8"/>
    </row>
    <row r="45" ht="15.75" customHeight="1">
      <c r="B45" s="3"/>
      <c r="D45" s="8"/>
      <c r="E45" s="8"/>
      <c r="F45" s="99"/>
      <c r="G45" s="8"/>
      <c r="H45" s="8"/>
    </row>
    <row r="46" ht="15.75" customHeight="1">
      <c r="B46" s="3"/>
      <c r="D46" s="8"/>
      <c r="E46" s="8"/>
      <c r="F46" s="99"/>
      <c r="G46" s="8"/>
      <c r="H46" s="8"/>
    </row>
    <row r="47" ht="15.75" customHeight="1">
      <c r="B47" s="3"/>
      <c r="D47" s="8"/>
      <c r="E47" s="8"/>
      <c r="F47" s="99"/>
      <c r="G47" s="8"/>
      <c r="H47" s="8"/>
    </row>
    <row r="48" ht="15.75" customHeight="1">
      <c r="B48" s="3"/>
      <c r="D48" s="8"/>
      <c r="E48" s="8"/>
      <c r="F48" s="99"/>
      <c r="G48" s="8"/>
      <c r="H48" s="8"/>
    </row>
    <row r="49" ht="15.75" customHeight="1">
      <c r="B49" s="3"/>
      <c r="D49" s="8"/>
      <c r="E49" s="8"/>
      <c r="F49" s="99"/>
      <c r="G49" s="8"/>
      <c r="H49" s="8"/>
    </row>
    <row r="50" ht="15.75" customHeight="1">
      <c r="B50" s="3"/>
      <c r="D50" s="8"/>
      <c r="E50" s="8"/>
      <c r="F50" s="99"/>
      <c r="G50" s="8"/>
      <c r="H50" s="8"/>
    </row>
    <row r="51" ht="15.75" customHeight="1">
      <c r="B51" s="3"/>
      <c r="D51" s="8"/>
      <c r="E51" s="8"/>
      <c r="F51" s="99"/>
      <c r="G51" s="8"/>
      <c r="H51" s="8"/>
    </row>
    <row r="52" ht="15.75" customHeight="1">
      <c r="B52" s="3"/>
      <c r="D52" s="8"/>
      <c r="E52" s="8"/>
      <c r="F52" s="99"/>
      <c r="G52" s="8"/>
      <c r="H52" s="8"/>
    </row>
    <row r="53" ht="15.75" customHeight="1">
      <c r="B53" s="3"/>
      <c r="D53" s="8"/>
      <c r="E53" s="8"/>
      <c r="F53" s="99"/>
      <c r="G53" s="8"/>
      <c r="H53" s="8"/>
    </row>
    <row r="54" ht="15.75" customHeight="1">
      <c r="B54" s="3"/>
      <c r="D54" s="8"/>
      <c r="E54" s="8"/>
      <c r="F54" s="99"/>
      <c r="G54" s="8"/>
      <c r="H54" s="8"/>
    </row>
    <row r="55" ht="15.75" customHeight="1">
      <c r="B55" s="3"/>
      <c r="D55" s="8"/>
      <c r="E55" s="8"/>
      <c r="F55" s="99"/>
      <c r="G55" s="8"/>
      <c r="H55" s="8"/>
    </row>
    <row r="56" ht="15.75" customHeight="1">
      <c r="B56" s="3"/>
      <c r="D56" s="8"/>
      <c r="E56" s="8"/>
      <c r="F56" s="99"/>
      <c r="G56" s="8"/>
      <c r="H56" s="8"/>
    </row>
    <row r="57" ht="15.75" customHeight="1">
      <c r="B57" s="3"/>
      <c r="D57" s="8"/>
      <c r="E57" s="8"/>
      <c r="F57" s="99"/>
      <c r="G57" s="8"/>
      <c r="H57" s="8"/>
    </row>
    <row r="58" ht="15.75" customHeight="1">
      <c r="B58" s="3"/>
      <c r="D58" s="8"/>
      <c r="E58" s="8"/>
      <c r="F58" s="99"/>
      <c r="G58" s="8"/>
      <c r="H58" s="8"/>
    </row>
    <row r="59" ht="15.75" customHeight="1">
      <c r="B59" s="3"/>
      <c r="D59" s="8"/>
      <c r="E59" s="8"/>
      <c r="F59" s="99"/>
      <c r="G59" s="8"/>
      <c r="H59" s="8"/>
    </row>
    <row r="60" ht="15.75" customHeight="1">
      <c r="B60" s="3"/>
      <c r="D60" s="8"/>
      <c r="E60" s="8"/>
      <c r="F60" s="99"/>
      <c r="G60" s="8"/>
      <c r="H60" s="8"/>
    </row>
    <row r="61" ht="15.75" customHeight="1">
      <c r="B61" s="3"/>
      <c r="D61" s="8"/>
      <c r="E61" s="8"/>
      <c r="F61" s="99"/>
      <c r="G61" s="8"/>
      <c r="H61" s="8"/>
    </row>
    <row r="62" ht="15.75" customHeight="1">
      <c r="B62" s="3"/>
      <c r="D62" s="8"/>
      <c r="E62" s="8"/>
      <c r="F62" s="99"/>
      <c r="G62" s="8"/>
      <c r="H62" s="8"/>
    </row>
    <row r="63" ht="15.75" customHeight="1">
      <c r="B63" s="3"/>
      <c r="D63" s="8"/>
      <c r="E63" s="8"/>
      <c r="F63" s="99"/>
      <c r="G63" s="8"/>
      <c r="H63" s="8"/>
    </row>
    <row r="64" ht="15.75" customHeight="1">
      <c r="B64" s="3"/>
      <c r="D64" s="8"/>
      <c r="E64" s="8"/>
      <c r="F64" s="99"/>
      <c r="G64" s="8"/>
      <c r="H64" s="8"/>
    </row>
    <row r="65" ht="15.75" customHeight="1">
      <c r="B65" s="3"/>
      <c r="D65" s="8"/>
      <c r="E65" s="8"/>
      <c r="F65" s="99"/>
      <c r="G65" s="8"/>
      <c r="H65" s="8"/>
    </row>
    <row r="66" ht="15.75" customHeight="1">
      <c r="B66" s="3"/>
      <c r="D66" s="8"/>
      <c r="E66" s="8"/>
      <c r="F66" s="99"/>
      <c r="G66" s="8"/>
      <c r="H66" s="8"/>
    </row>
    <row r="67" ht="15.75" customHeight="1">
      <c r="B67" s="3"/>
      <c r="D67" s="8"/>
      <c r="E67" s="8"/>
      <c r="F67" s="99"/>
      <c r="G67" s="8"/>
      <c r="H67" s="8"/>
    </row>
    <row r="68" ht="15.75" customHeight="1">
      <c r="B68" s="3"/>
      <c r="D68" s="8"/>
      <c r="E68" s="8"/>
      <c r="F68" s="99"/>
      <c r="G68" s="8"/>
      <c r="H68" s="8"/>
    </row>
    <row r="69" ht="15.75" customHeight="1">
      <c r="B69" s="3"/>
      <c r="D69" s="8"/>
      <c r="E69" s="8"/>
      <c r="F69" s="99"/>
      <c r="G69" s="8"/>
      <c r="H69" s="8"/>
    </row>
    <row r="70" ht="15.75" customHeight="1">
      <c r="B70" s="3"/>
      <c r="D70" s="8"/>
      <c r="E70" s="8"/>
      <c r="F70" s="99"/>
      <c r="G70" s="8"/>
      <c r="H70" s="8"/>
    </row>
    <row r="71" ht="15.75" customHeight="1">
      <c r="B71" s="3"/>
      <c r="D71" s="8"/>
      <c r="E71" s="8"/>
      <c r="F71" s="99"/>
      <c r="G71" s="8"/>
      <c r="H71" s="8"/>
    </row>
    <row r="72" ht="15.75" customHeight="1">
      <c r="B72" s="3"/>
      <c r="D72" s="8"/>
      <c r="E72" s="8"/>
      <c r="F72" s="99"/>
      <c r="G72" s="8"/>
      <c r="H72" s="8"/>
    </row>
    <row r="73" ht="15.75" customHeight="1">
      <c r="B73" s="3"/>
      <c r="D73" s="8"/>
      <c r="E73" s="8"/>
      <c r="F73" s="99"/>
      <c r="G73" s="8"/>
      <c r="H73" s="8"/>
    </row>
    <row r="74" ht="15.75" customHeight="1">
      <c r="B74" s="3"/>
      <c r="D74" s="8"/>
      <c r="E74" s="8"/>
      <c r="F74" s="99"/>
      <c r="G74" s="8"/>
      <c r="H74" s="8"/>
    </row>
    <row r="75" ht="15.75" customHeight="1">
      <c r="B75" s="3"/>
      <c r="D75" s="8"/>
      <c r="E75" s="8"/>
      <c r="F75" s="99"/>
      <c r="G75" s="8"/>
      <c r="H75" s="8"/>
    </row>
    <row r="76" ht="15.75" customHeight="1">
      <c r="B76" s="3"/>
      <c r="D76" s="8"/>
      <c r="E76" s="8"/>
      <c r="F76" s="99"/>
      <c r="G76" s="8"/>
      <c r="H76" s="8"/>
    </row>
    <row r="77" ht="15.75" customHeight="1">
      <c r="B77" s="3"/>
      <c r="D77" s="8"/>
      <c r="E77" s="8"/>
      <c r="F77" s="99"/>
      <c r="G77" s="8"/>
      <c r="H77" s="8"/>
    </row>
    <row r="78" ht="15.75" customHeight="1">
      <c r="B78" s="3"/>
      <c r="D78" s="8"/>
      <c r="E78" s="8"/>
      <c r="F78" s="99"/>
      <c r="G78" s="8"/>
      <c r="H78" s="8"/>
    </row>
    <row r="79" ht="15.75" customHeight="1">
      <c r="B79" s="3"/>
      <c r="D79" s="8"/>
      <c r="E79" s="8"/>
      <c r="F79" s="99"/>
      <c r="G79" s="8"/>
      <c r="H79" s="8"/>
    </row>
    <row r="80" ht="15.75" customHeight="1">
      <c r="B80" s="3"/>
      <c r="D80" s="8"/>
      <c r="E80" s="8"/>
      <c r="F80" s="99"/>
      <c r="G80" s="8"/>
      <c r="H80" s="8"/>
    </row>
    <row r="81" ht="15.75" customHeight="1">
      <c r="B81" s="3"/>
      <c r="D81" s="8"/>
      <c r="E81" s="8"/>
      <c r="F81" s="99"/>
      <c r="G81" s="8"/>
      <c r="H81" s="8"/>
    </row>
    <row r="82" ht="15.75" customHeight="1">
      <c r="B82" s="3"/>
      <c r="D82" s="8"/>
      <c r="E82" s="8"/>
      <c r="F82" s="99"/>
      <c r="G82" s="8"/>
      <c r="H82" s="8"/>
    </row>
    <row r="83" ht="15.75" customHeight="1">
      <c r="B83" s="3"/>
      <c r="D83" s="8"/>
      <c r="E83" s="8"/>
      <c r="F83" s="99"/>
      <c r="G83" s="8"/>
      <c r="H83" s="8"/>
    </row>
    <row r="84" ht="15.75" customHeight="1">
      <c r="B84" s="3"/>
      <c r="D84" s="8"/>
      <c r="E84" s="8"/>
      <c r="F84" s="99"/>
      <c r="G84" s="8"/>
      <c r="H84" s="8"/>
    </row>
    <row r="85" ht="15.75" customHeight="1">
      <c r="B85" s="3"/>
      <c r="D85" s="8"/>
      <c r="E85" s="8"/>
      <c r="F85" s="99"/>
      <c r="G85" s="8"/>
      <c r="H85" s="8"/>
    </row>
    <row r="86" ht="15.75" customHeight="1">
      <c r="B86" s="3"/>
      <c r="D86" s="8"/>
      <c r="E86" s="8"/>
      <c r="F86" s="99"/>
      <c r="G86" s="8"/>
      <c r="H86" s="8"/>
    </row>
    <row r="87" ht="15.75" customHeight="1">
      <c r="B87" s="3"/>
      <c r="D87" s="8"/>
      <c r="E87" s="8"/>
      <c r="F87" s="99"/>
      <c r="G87" s="8"/>
      <c r="H87" s="8"/>
    </row>
    <row r="88" ht="15.75" customHeight="1">
      <c r="B88" s="3"/>
      <c r="D88" s="8"/>
      <c r="E88" s="8"/>
      <c r="F88" s="99"/>
      <c r="G88" s="8"/>
      <c r="H88" s="8"/>
    </row>
    <row r="89" ht="15.75" customHeight="1">
      <c r="B89" s="3"/>
      <c r="D89" s="8"/>
      <c r="E89" s="8"/>
      <c r="F89" s="99"/>
      <c r="G89" s="8"/>
      <c r="H89" s="8"/>
    </row>
    <row r="90" ht="15.75" customHeight="1">
      <c r="B90" s="3"/>
      <c r="D90" s="8"/>
      <c r="E90" s="8"/>
      <c r="F90" s="99"/>
      <c r="G90" s="8"/>
      <c r="H90" s="8"/>
    </row>
    <row r="91" ht="15.75" customHeight="1">
      <c r="B91" s="3"/>
      <c r="D91" s="8"/>
      <c r="E91" s="8"/>
      <c r="F91" s="99"/>
      <c r="G91" s="8"/>
      <c r="H91" s="8"/>
    </row>
    <row r="92" ht="15.75" customHeight="1">
      <c r="B92" s="3"/>
      <c r="D92" s="8"/>
      <c r="E92" s="8"/>
      <c r="F92" s="99"/>
      <c r="G92" s="8"/>
      <c r="H92" s="8"/>
    </row>
    <row r="93" ht="15.75" customHeight="1">
      <c r="B93" s="3"/>
      <c r="D93" s="8"/>
      <c r="E93" s="8"/>
      <c r="F93" s="99"/>
      <c r="G93" s="8"/>
      <c r="H93" s="8"/>
    </row>
    <row r="94" ht="15.75" customHeight="1">
      <c r="B94" s="3"/>
      <c r="D94" s="8"/>
      <c r="E94" s="8"/>
      <c r="F94" s="99"/>
      <c r="G94" s="8"/>
      <c r="H94" s="8"/>
    </row>
    <row r="95" ht="15.75" customHeight="1">
      <c r="B95" s="3"/>
      <c r="D95" s="8"/>
      <c r="E95" s="8"/>
      <c r="F95" s="99"/>
      <c r="G95" s="8"/>
      <c r="H95" s="8"/>
    </row>
    <row r="96" ht="15.75" customHeight="1">
      <c r="B96" s="3"/>
      <c r="D96" s="8"/>
      <c r="E96" s="8"/>
      <c r="F96" s="99"/>
      <c r="G96" s="8"/>
      <c r="H96" s="8"/>
    </row>
    <row r="97" ht="15.75" customHeight="1">
      <c r="B97" s="3"/>
      <c r="D97" s="8"/>
      <c r="E97" s="8"/>
      <c r="F97" s="99"/>
      <c r="G97" s="8"/>
      <c r="H97" s="8"/>
    </row>
    <row r="98" ht="15.75" customHeight="1">
      <c r="B98" s="3"/>
      <c r="D98" s="8"/>
      <c r="E98" s="8"/>
      <c r="F98" s="99"/>
      <c r="G98" s="8"/>
      <c r="H98" s="8"/>
    </row>
    <row r="99" ht="15.75" customHeight="1">
      <c r="B99" s="3"/>
      <c r="D99" s="8"/>
      <c r="E99" s="8"/>
      <c r="F99" s="99"/>
      <c r="G99" s="8"/>
      <c r="H99" s="8"/>
    </row>
    <row r="100" ht="15.75" customHeight="1">
      <c r="B100" s="3"/>
      <c r="D100" s="8"/>
      <c r="E100" s="8"/>
      <c r="F100" s="99"/>
      <c r="G100" s="8"/>
      <c r="H100" s="8"/>
    </row>
    <row r="101" ht="15.75" customHeight="1">
      <c r="B101" s="3"/>
      <c r="D101" s="8"/>
      <c r="E101" s="8"/>
      <c r="F101" s="99"/>
      <c r="G101" s="8"/>
      <c r="H101" s="8"/>
    </row>
    <row r="102" ht="15.75" customHeight="1">
      <c r="B102" s="3"/>
      <c r="D102" s="8"/>
      <c r="E102" s="8"/>
      <c r="F102" s="99"/>
      <c r="G102" s="8"/>
      <c r="H102" s="8"/>
    </row>
    <row r="103" ht="15.75" customHeight="1">
      <c r="B103" s="3"/>
      <c r="D103" s="8"/>
      <c r="E103" s="8"/>
      <c r="F103" s="99"/>
      <c r="G103" s="8"/>
      <c r="H103" s="8"/>
    </row>
    <row r="104" ht="15.75" customHeight="1">
      <c r="B104" s="3"/>
      <c r="D104" s="8"/>
      <c r="E104" s="8"/>
      <c r="F104" s="99"/>
      <c r="G104" s="8"/>
      <c r="H104" s="8"/>
    </row>
    <row r="105" ht="15.75" customHeight="1">
      <c r="B105" s="3"/>
      <c r="D105" s="8"/>
      <c r="E105" s="8"/>
      <c r="F105" s="99"/>
      <c r="G105" s="8"/>
      <c r="H105" s="8"/>
    </row>
    <row r="106" ht="15.75" customHeight="1">
      <c r="B106" s="3"/>
      <c r="D106" s="8"/>
      <c r="E106" s="8"/>
      <c r="F106" s="99"/>
      <c r="G106" s="8"/>
      <c r="H106" s="8"/>
    </row>
    <row r="107" ht="15.75" customHeight="1">
      <c r="B107" s="3"/>
      <c r="D107" s="8"/>
      <c r="E107" s="8"/>
      <c r="F107" s="99"/>
      <c r="G107" s="8"/>
      <c r="H107" s="8"/>
    </row>
    <row r="108" ht="15.75" customHeight="1">
      <c r="B108" s="3"/>
      <c r="D108" s="8"/>
      <c r="E108" s="8"/>
      <c r="F108" s="99"/>
      <c r="G108" s="8"/>
      <c r="H108" s="8"/>
    </row>
    <row r="109" ht="15.75" customHeight="1">
      <c r="B109" s="3"/>
      <c r="D109" s="8"/>
      <c r="E109" s="8"/>
      <c r="F109" s="99"/>
      <c r="G109" s="8"/>
      <c r="H109" s="8"/>
    </row>
    <row r="110" ht="15.75" customHeight="1">
      <c r="B110" s="3"/>
      <c r="D110" s="8"/>
      <c r="E110" s="8"/>
      <c r="F110" s="99"/>
      <c r="G110" s="8"/>
      <c r="H110" s="8"/>
    </row>
    <row r="111" ht="15.75" customHeight="1">
      <c r="B111" s="3"/>
      <c r="D111" s="8"/>
      <c r="E111" s="8"/>
      <c r="F111" s="99"/>
      <c r="G111" s="8"/>
      <c r="H111" s="8"/>
    </row>
    <row r="112" ht="15.75" customHeight="1">
      <c r="B112" s="3"/>
      <c r="D112" s="8"/>
      <c r="E112" s="8"/>
      <c r="F112" s="99"/>
      <c r="G112" s="8"/>
      <c r="H112" s="8"/>
    </row>
    <row r="113" ht="15.75" customHeight="1">
      <c r="B113" s="3"/>
      <c r="D113" s="8"/>
      <c r="E113" s="8"/>
      <c r="F113" s="99"/>
      <c r="G113" s="8"/>
      <c r="H113" s="8"/>
    </row>
    <row r="114" ht="15.75" customHeight="1">
      <c r="B114" s="3"/>
      <c r="D114" s="8"/>
      <c r="E114" s="8"/>
      <c r="F114" s="99"/>
      <c r="G114" s="8"/>
      <c r="H114" s="8"/>
    </row>
    <row r="115" ht="15.75" customHeight="1">
      <c r="B115" s="3"/>
      <c r="D115" s="8"/>
      <c r="E115" s="8"/>
      <c r="F115" s="99"/>
      <c r="G115" s="8"/>
      <c r="H115" s="8"/>
    </row>
    <row r="116" ht="15.75" customHeight="1">
      <c r="B116" s="3"/>
      <c r="D116" s="8"/>
      <c r="E116" s="8"/>
      <c r="F116" s="99"/>
      <c r="G116" s="8"/>
      <c r="H116" s="8"/>
    </row>
    <row r="117" ht="15.75" customHeight="1">
      <c r="B117" s="3"/>
      <c r="D117" s="8"/>
      <c r="E117" s="8"/>
      <c r="F117" s="99"/>
      <c r="G117" s="8"/>
      <c r="H117" s="8"/>
    </row>
    <row r="118" ht="15.75" customHeight="1">
      <c r="B118" s="3"/>
      <c r="D118" s="8"/>
      <c r="E118" s="8"/>
      <c r="F118" s="99"/>
      <c r="G118" s="8"/>
      <c r="H118" s="8"/>
    </row>
    <row r="119" ht="15.75" customHeight="1">
      <c r="B119" s="3"/>
      <c r="D119" s="8"/>
      <c r="E119" s="8"/>
      <c r="F119" s="99"/>
      <c r="G119" s="8"/>
      <c r="H119" s="8"/>
    </row>
    <row r="120" ht="15.75" customHeight="1">
      <c r="B120" s="3"/>
      <c r="D120" s="8"/>
      <c r="E120" s="8"/>
      <c r="F120" s="99"/>
      <c r="G120" s="8"/>
      <c r="H120" s="8"/>
    </row>
    <row r="121" ht="15.75" customHeight="1">
      <c r="B121" s="3"/>
      <c r="D121" s="8"/>
      <c r="E121" s="8"/>
      <c r="F121" s="99"/>
      <c r="G121" s="8"/>
      <c r="H121" s="8"/>
    </row>
    <row r="122" ht="15.75" customHeight="1">
      <c r="B122" s="3"/>
      <c r="D122" s="8"/>
      <c r="E122" s="8"/>
      <c r="F122" s="99"/>
      <c r="G122" s="8"/>
      <c r="H122" s="8"/>
    </row>
    <row r="123" ht="15.75" customHeight="1">
      <c r="B123" s="3"/>
      <c r="D123" s="8"/>
      <c r="E123" s="8"/>
      <c r="F123" s="99"/>
      <c r="G123" s="8"/>
      <c r="H123" s="8"/>
    </row>
    <row r="124" ht="15.75" customHeight="1">
      <c r="B124" s="3"/>
      <c r="D124" s="8"/>
      <c r="E124" s="8"/>
      <c r="F124" s="99"/>
      <c r="G124" s="8"/>
      <c r="H124" s="8"/>
    </row>
    <row r="125" ht="15.75" customHeight="1">
      <c r="B125" s="3"/>
      <c r="D125" s="8"/>
      <c r="E125" s="8"/>
      <c r="F125" s="99"/>
      <c r="G125" s="8"/>
      <c r="H125" s="8"/>
    </row>
    <row r="126" ht="15.75" customHeight="1">
      <c r="B126" s="3"/>
      <c r="D126" s="8"/>
      <c r="E126" s="8"/>
      <c r="F126" s="99"/>
      <c r="G126" s="8"/>
      <c r="H126" s="8"/>
    </row>
    <row r="127" ht="15.75" customHeight="1">
      <c r="B127" s="3"/>
      <c r="D127" s="8"/>
      <c r="E127" s="8"/>
      <c r="F127" s="99"/>
      <c r="G127" s="8"/>
      <c r="H127" s="8"/>
    </row>
    <row r="128" ht="15.75" customHeight="1">
      <c r="B128" s="3"/>
      <c r="D128" s="8"/>
      <c r="E128" s="8"/>
      <c r="F128" s="99"/>
      <c r="G128" s="8"/>
      <c r="H128" s="8"/>
    </row>
    <row r="129" ht="15.75" customHeight="1">
      <c r="B129" s="3"/>
      <c r="D129" s="8"/>
      <c r="E129" s="8"/>
      <c r="F129" s="99"/>
      <c r="G129" s="8"/>
      <c r="H129" s="8"/>
    </row>
    <row r="130" ht="15.75" customHeight="1">
      <c r="B130" s="3"/>
      <c r="D130" s="8"/>
      <c r="E130" s="8"/>
      <c r="F130" s="99"/>
      <c r="G130" s="8"/>
      <c r="H130" s="8"/>
    </row>
    <row r="131" ht="15.75" customHeight="1">
      <c r="B131" s="3"/>
      <c r="D131" s="8"/>
      <c r="E131" s="8"/>
      <c r="F131" s="99"/>
      <c r="G131" s="8"/>
      <c r="H131" s="8"/>
    </row>
    <row r="132" ht="15.75" customHeight="1">
      <c r="B132" s="3"/>
      <c r="D132" s="8"/>
      <c r="E132" s="8"/>
      <c r="F132" s="99"/>
      <c r="G132" s="8"/>
      <c r="H132" s="8"/>
    </row>
    <row r="133" ht="15.75" customHeight="1">
      <c r="B133" s="3"/>
      <c r="D133" s="8"/>
      <c r="E133" s="8"/>
      <c r="F133" s="99"/>
      <c r="G133" s="8"/>
      <c r="H133" s="8"/>
    </row>
    <row r="134" ht="15.75" customHeight="1">
      <c r="B134" s="3"/>
      <c r="D134" s="8"/>
      <c r="E134" s="8"/>
      <c r="F134" s="99"/>
      <c r="G134" s="8"/>
      <c r="H134" s="8"/>
    </row>
    <row r="135" ht="15.75" customHeight="1">
      <c r="B135" s="3"/>
      <c r="D135" s="8"/>
      <c r="E135" s="8"/>
      <c r="F135" s="99"/>
      <c r="G135" s="8"/>
      <c r="H135" s="8"/>
    </row>
    <row r="136" ht="15.75" customHeight="1">
      <c r="B136" s="3"/>
      <c r="D136" s="8"/>
      <c r="E136" s="8"/>
      <c r="F136" s="99"/>
      <c r="G136" s="8"/>
      <c r="H136" s="8"/>
    </row>
    <row r="137" ht="15.75" customHeight="1">
      <c r="B137" s="3"/>
      <c r="D137" s="8"/>
      <c r="E137" s="8"/>
      <c r="F137" s="99"/>
      <c r="G137" s="8"/>
      <c r="H137" s="8"/>
    </row>
    <row r="138" ht="15.75" customHeight="1">
      <c r="B138" s="3"/>
      <c r="D138" s="8"/>
      <c r="E138" s="8"/>
      <c r="F138" s="99"/>
      <c r="G138" s="8"/>
      <c r="H138" s="8"/>
    </row>
    <row r="139" ht="15.75" customHeight="1">
      <c r="B139" s="3"/>
      <c r="D139" s="8"/>
      <c r="E139" s="8"/>
      <c r="F139" s="99"/>
      <c r="G139" s="8"/>
      <c r="H139" s="8"/>
    </row>
    <row r="140" ht="15.75" customHeight="1">
      <c r="B140" s="3"/>
      <c r="D140" s="8"/>
      <c r="E140" s="8"/>
      <c r="F140" s="99"/>
      <c r="G140" s="8"/>
      <c r="H140" s="8"/>
    </row>
    <row r="141" ht="15.75" customHeight="1">
      <c r="B141" s="3"/>
      <c r="D141" s="8"/>
      <c r="E141" s="8"/>
      <c r="F141" s="99"/>
      <c r="G141" s="8"/>
      <c r="H141" s="8"/>
    </row>
    <row r="142" ht="15.75" customHeight="1">
      <c r="B142" s="3"/>
      <c r="D142" s="8"/>
      <c r="E142" s="8"/>
      <c r="F142" s="99"/>
      <c r="G142" s="8"/>
      <c r="H142" s="8"/>
    </row>
    <row r="143" ht="15.75" customHeight="1">
      <c r="B143" s="3"/>
      <c r="D143" s="8"/>
      <c r="E143" s="8"/>
      <c r="F143" s="99"/>
      <c r="G143" s="8"/>
      <c r="H143" s="8"/>
    </row>
    <row r="144" ht="15.75" customHeight="1">
      <c r="B144" s="3"/>
      <c r="D144" s="8"/>
      <c r="E144" s="8"/>
      <c r="F144" s="99"/>
      <c r="G144" s="8"/>
      <c r="H144" s="8"/>
    </row>
    <row r="145" ht="15.75" customHeight="1">
      <c r="B145" s="3"/>
      <c r="D145" s="8"/>
      <c r="E145" s="8"/>
      <c r="F145" s="99"/>
      <c r="G145" s="8"/>
      <c r="H145" s="8"/>
    </row>
    <row r="146" ht="15.75" customHeight="1">
      <c r="B146" s="3"/>
      <c r="D146" s="8"/>
      <c r="E146" s="8"/>
      <c r="F146" s="99"/>
      <c r="G146" s="8"/>
      <c r="H146" s="8"/>
    </row>
    <row r="147" ht="15.75" customHeight="1">
      <c r="B147" s="3"/>
      <c r="D147" s="8"/>
      <c r="E147" s="8"/>
      <c r="F147" s="99"/>
      <c r="G147" s="8"/>
      <c r="H147" s="8"/>
    </row>
    <row r="148" ht="15.75" customHeight="1">
      <c r="B148" s="3"/>
      <c r="D148" s="8"/>
      <c r="E148" s="8"/>
      <c r="F148" s="99"/>
      <c r="G148" s="8"/>
      <c r="H148" s="8"/>
    </row>
    <row r="149" ht="15.75" customHeight="1">
      <c r="B149" s="3"/>
      <c r="D149" s="8"/>
      <c r="E149" s="8"/>
      <c r="F149" s="99"/>
      <c r="G149" s="8"/>
      <c r="H149" s="8"/>
    </row>
    <row r="150" ht="15.75" customHeight="1">
      <c r="B150" s="3"/>
      <c r="D150" s="8"/>
      <c r="E150" s="8"/>
      <c r="F150" s="99"/>
      <c r="G150" s="8"/>
      <c r="H150" s="8"/>
    </row>
    <row r="151" ht="15.75" customHeight="1">
      <c r="B151" s="3"/>
      <c r="D151" s="8"/>
      <c r="E151" s="8"/>
      <c r="F151" s="99"/>
      <c r="G151" s="8"/>
      <c r="H151" s="8"/>
    </row>
    <row r="152" ht="15.75" customHeight="1">
      <c r="B152" s="3"/>
      <c r="D152" s="8"/>
      <c r="E152" s="8"/>
      <c r="F152" s="99"/>
      <c r="G152" s="8"/>
      <c r="H152" s="8"/>
    </row>
    <row r="153" ht="15.75" customHeight="1">
      <c r="B153" s="3"/>
      <c r="D153" s="8"/>
      <c r="E153" s="8"/>
      <c r="F153" s="99"/>
      <c r="G153" s="8"/>
      <c r="H153" s="8"/>
    </row>
    <row r="154" ht="15.75" customHeight="1">
      <c r="B154" s="3"/>
      <c r="D154" s="8"/>
      <c r="E154" s="8"/>
      <c r="F154" s="99"/>
      <c r="G154" s="8"/>
      <c r="H154" s="8"/>
    </row>
    <row r="155" ht="15.75" customHeight="1">
      <c r="B155" s="3"/>
      <c r="D155" s="8"/>
      <c r="E155" s="8"/>
      <c r="F155" s="99"/>
      <c r="G155" s="8"/>
      <c r="H155" s="8"/>
    </row>
    <row r="156" ht="15.75" customHeight="1">
      <c r="B156" s="3"/>
      <c r="D156" s="8"/>
      <c r="E156" s="8"/>
      <c r="F156" s="99"/>
      <c r="G156" s="8"/>
      <c r="H156" s="8"/>
    </row>
    <row r="157" ht="15.75" customHeight="1">
      <c r="B157" s="3"/>
      <c r="D157" s="8"/>
      <c r="E157" s="8"/>
      <c r="F157" s="99"/>
      <c r="G157" s="8"/>
      <c r="H157" s="8"/>
    </row>
    <row r="158" ht="15.75" customHeight="1">
      <c r="B158" s="3"/>
      <c r="D158" s="8"/>
      <c r="E158" s="8"/>
      <c r="F158" s="99"/>
      <c r="G158" s="8"/>
      <c r="H158" s="8"/>
    </row>
    <row r="159" ht="15.75" customHeight="1">
      <c r="B159" s="3"/>
      <c r="D159" s="8"/>
      <c r="E159" s="8"/>
      <c r="F159" s="99"/>
      <c r="G159" s="8"/>
      <c r="H159" s="8"/>
    </row>
    <row r="160" ht="15.75" customHeight="1">
      <c r="B160" s="3"/>
      <c r="D160" s="8"/>
      <c r="E160" s="8"/>
      <c r="F160" s="99"/>
      <c r="G160" s="8"/>
      <c r="H160" s="8"/>
    </row>
    <row r="161" ht="15.75" customHeight="1">
      <c r="B161" s="3"/>
      <c r="D161" s="8"/>
      <c r="E161" s="8"/>
      <c r="F161" s="99"/>
      <c r="G161" s="8"/>
      <c r="H161" s="8"/>
    </row>
    <row r="162" ht="15.75" customHeight="1">
      <c r="B162" s="3"/>
      <c r="D162" s="8"/>
      <c r="E162" s="8"/>
      <c r="F162" s="99"/>
      <c r="G162" s="8"/>
      <c r="H162" s="8"/>
    </row>
    <row r="163" ht="15.75" customHeight="1">
      <c r="B163" s="3"/>
      <c r="D163" s="8"/>
      <c r="E163" s="8"/>
      <c r="F163" s="99"/>
      <c r="G163" s="8"/>
      <c r="H163" s="8"/>
    </row>
    <row r="164" ht="15.75" customHeight="1">
      <c r="B164" s="3"/>
      <c r="D164" s="8"/>
      <c r="E164" s="8"/>
      <c r="F164" s="99"/>
      <c r="G164" s="8"/>
      <c r="H164" s="8"/>
    </row>
    <row r="165" ht="15.75" customHeight="1">
      <c r="B165" s="3"/>
      <c r="D165" s="8"/>
      <c r="E165" s="8"/>
      <c r="F165" s="99"/>
      <c r="G165" s="8"/>
      <c r="H165" s="8"/>
    </row>
    <row r="166" ht="15.75" customHeight="1">
      <c r="B166" s="3"/>
      <c r="D166" s="8"/>
      <c r="E166" s="8"/>
      <c r="F166" s="99"/>
      <c r="G166" s="8"/>
      <c r="H166" s="8"/>
    </row>
    <row r="167" ht="15.75" customHeight="1">
      <c r="B167" s="3"/>
      <c r="D167" s="8"/>
      <c r="E167" s="8"/>
      <c r="F167" s="99"/>
      <c r="G167" s="8"/>
      <c r="H167" s="8"/>
    </row>
    <row r="168" ht="15.75" customHeight="1">
      <c r="B168" s="3"/>
      <c r="D168" s="8"/>
      <c r="E168" s="8"/>
      <c r="F168" s="99"/>
      <c r="G168" s="8"/>
      <c r="H168" s="8"/>
    </row>
    <row r="169" ht="15.75" customHeight="1">
      <c r="B169" s="3"/>
      <c r="D169" s="8"/>
      <c r="E169" s="8"/>
      <c r="F169" s="99"/>
      <c r="G169" s="8"/>
      <c r="H169" s="8"/>
    </row>
    <row r="170" ht="15.75" customHeight="1">
      <c r="B170" s="3"/>
      <c r="D170" s="8"/>
      <c r="E170" s="8"/>
      <c r="F170" s="99"/>
      <c r="G170" s="8"/>
      <c r="H170" s="8"/>
    </row>
    <row r="171" ht="15.75" customHeight="1">
      <c r="B171" s="3"/>
      <c r="D171" s="8"/>
      <c r="E171" s="8"/>
      <c r="F171" s="99"/>
      <c r="G171" s="8"/>
      <c r="H171" s="8"/>
    </row>
    <row r="172" ht="15.75" customHeight="1">
      <c r="B172" s="3"/>
      <c r="D172" s="8"/>
      <c r="E172" s="8"/>
      <c r="F172" s="99"/>
      <c r="G172" s="8"/>
      <c r="H172" s="8"/>
    </row>
    <row r="173" ht="15.75" customHeight="1">
      <c r="B173" s="3"/>
      <c r="D173" s="8"/>
      <c r="E173" s="8"/>
      <c r="F173" s="99"/>
      <c r="G173" s="8"/>
      <c r="H173" s="8"/>
    </row>
    <row r="174" ht="15.75" customHeight="1">
      <c r="B174" s="3"/>
      <c r="D174" s="8"/>
      <c r="E174" s="8"/>
      <c r="F174" s="99"/>
      <c r="G174" s="8"/>
      <c r="H174" s="8"/>
    </row>
    <row r="175" ht="15.75" customHeight="1">
      <c r="B175" s="3"/>
      <c r="D175" s="8"/>
      <c r="E175" s="8"/>
      <c r="F175" s="99"/>
      <c r="G175" s="8"/>
      <c r="H175" s="8"/>
    </row>
    <row r="176" ht="15.75" customHeight="1">
      <c r="B176" s="3"/>
      <c r="D176" s="8"/>
      <c r="E176" s="8"/>
      <c r="F176" s="99"/>
      <c r="G176" s="8"/>
      <c r="H176" s="8"/>
    </row>
    <row r="177" ht="15.75" customHeight="1">
      <c r="B177" s="3"/>
      <c r="D177" s="8"/>
      <c r="E177" s="8"/>
      <c r="F177" s="99"/>
      <c r="G177" s="8"/>
      <c r="H177" s="8"/>
    </row>
    <row r="178" ht="15.75" customHeight="1">
      <c r="B178" s="3"/>
      <c r="D178" s="8"/>
      <c r="E178" s="8"/>
      <c r="F178" s="99"/>
      <c r="G178" s="8"/>
      <c r="H178" s="8"/>
    </row>
    <row r="179" ht="15.75" customHeight="1">
      <c r="B179" s="3"/>
      <c r="D179" s="8"/>
      <c r="E179" s="8"/>
      <c r="F179" s="99"/>
      <c r="G179" s="8"/>
      <c r="H179" s="8"/>
    </row>
    <row r="180" ht="15.75" customHeight="1">
      <c r="B180" s="3"/>
      <c r="D180" s="8"/>
      <c r="E180" s="8"/>
      <c r="F180" s="99"/>
      <c r="G180" s="8"/>
      <c r="H180" s="8"/>
    </row>
    <row r="181" ht="15.75" customHeight="1">
      <c r="B181" s="3"/>
      <c r="D181" s="8"/>
      <c r="E181" s="8"/>
      <c r="F181" s="99"/>
      <c r="G181" s="8"/>
      <c r="H181" s="8"/>
    </row>
    <row r="182" ht="15.75" customHeight="1">
      <c r="B182" s="3"/>
      <c r="D182" s="8"/>
      <c r="E182" s="8"/>
      <c r="F182" s="99"/>
      <c r="G182" s="8"/>
      <c r="H182" s="8"/>
    </row>
    <row r="183" ht="15.75" customHeight="1">
      <c r="B183" s="3"/>
      <c r="D183" s="8"/>
      <c r="E183" s="8"/>
      <c r="F183" s="99"/>
      <c r="G183" s="8"/>
      <c r="H183" s="8"/>
    </row>
    <row r="184" ht="15.75" customHeight="1">
      <c r="B184" s="3"/>
      <c r="D184" s="8"/>
      <c r="E184" s="8"/>
      <c r="F184" s="99"/>
      <c r="G184" s="8"/>
      <c r="H184" s="8"/>
    </row>
    <row r="185" ht="15.75" customHeight="1">
      <c r="B185" s="3"/>
      <c r="D185" s="8"/>
      <c r="E185" s="8"/>
      <c r="F185" s="99"/>
      <c r="G185" s="8"/>
      <c r="H185" s="8"/>
    </row>
    <row r="186" ht="15.75" customHeight="1">
      <c r="B186" s="3"/>
      <c r="D186" s="8"/>
      <c r="E186" s="8"/>
      <c r="F186" s="99"/>
      <c r="G186" s="8"/>
      <c r="H186" s="8"/>
    </row>
    <row r="187" ht="15.75" customHeight="1">
      <c r="B187" s="3"/>
      <c r="D187" s="8"/>
      <c r="E187" s="8"/>
      <c r="F187" s="99"/>
      <c r="G187" s="8"/>
      <c r="H187" s="8"/>
    </row>
    <row r="188" ht="15.75" customHeight="1">
      <c r="B188" s="3"/>
      <c r="D188" s="8"/>
      <c r="E188" s="8"/>
      <c r="F188" s="99"/>
      <c r="G188" s="8"/>
      <c r="H188" s="8"/>
    </row>
    <row r="189" ht="15.75" customHeight="1">
      <c r="B189" s="3"/>
      <c r="D189" s="8"/>
      <c r="E189" s="8"/>
      <c r="F189" s="99"/>
      <c r="G189" s="8"/>
      <c r="H189" s="8"/>
    </row>
    <row r="190" ht="15.75" customHeight="1">
      <c r="B190" s="3"/>
      <c r="D190" s="8"/>
      <c r="E190" s="8"/>
      <c r="F190" s="99"/>
      <c r="G190" s="8"/>
      <c r="H190" s="8"/>
    </row>
    <row r="191" ht="15.75" customHeight="1">
      <c r="B191" s="3"/>
      <c r="D191" s="8"/>
      <c r="E191" s="8"/>
      <c r="F191" s="99"/>
      <c r="G191" s="8"/>
      <c r="H191" s="8"/>
    </row>
    <row r="192" ht="15.75" customHeight="1">
      <c r="B192" s="3"/>
      <c r="D192" s="8"/>
      <c r="E192" s="8"/>
      <c r="F192" s="99"/>
      <c r="G192" s="8"/>
      <c r="H192" s="8"/>
    </row>
    <row r="193" ht="15.75" customHeight="1">
      <c r="B193" s="3"/>
      <c r="D193" s="8"/>
      <c r="E193" s="8"/>
      <c r="F193" s="99"/>
      <c r="G193" s="8"/>
      <c r="H193" s="8"/>
    </row>
    <row r="194" ht="15.75" customHeight="1">
      <c r="B194" s="3"/>
      <c r="D194" s="8"/>
      <c r="E194" s="8"/>
      <c r="F194" s="99"/>
      <c r="G194" s="8"/>
      <c r="H194" s="8"/>
    </row>
    <row r="195" ht="15.75" customHeight="1">
      <c r="B195" s="3"/>
      <c r="D195" s="8"/>
      <c r="E195" s="8"/>
      <c r="F195" s="99"/>
      <c r="G195" s="8"/>
      <c r="H195" s="8"/>
    </row>
    <row r="196" ht="15.75" customHeight="1">
      <c r="B196" s="3"/>
      <c r="D196" s="8"/>
      <c r="E196" s="8"/>
      <c r="F196" s="99"/>
      <c r="G196" s="8"/>
      <c r="H196" s="8"/>
    </row>
    <row r="197" ht="15.75" customHeight="1">
      <c r="B197" s="3"/>
      <c r="D197" s="8"/>
      <c r="E197" s="8"/>
      <c r="F197" s="99"/>
      <c r="G197" s="8"/>
      <c r="H197" s="8"/>
    </row>
    <row r="198" ht="15.75" customHeight="1">
      <c r="B198" s="3"/>
      <c r="D198" s="8"/>
      <c r="E198" s="8"/>
      <c r="F198" s="99"/>
      <c r="G198" s="8"/>
      <c r="H198" s="8"/>
    </row>
    <row r="199" ht="15.75" customHeight="1">
      <c r="B199" s="3"/>
      <c r="D199" s="8"/>
      <c r="E199" s="8"/>
      <c r="F199" s="99"/>
      <c r="G199" s="8"/>
      <c r="H199" s="8"/>
    </row>
    <row r="200" ht="15.75" customHeight="1">
      <c r="B200" s="3"/>
      <c r="D200" s="8"/>
      <c r="E200" s="8"/>
      <c r="F200" s="99"/>
      <c r="G200" s="8"/>
      <c r="H200" s="8"/>
    </row>
    <row r="201" ht="15.75" customHeight="1">
      <c r="B201" s="3"/>
      <c r="D201" s="8"/>
      <c r="E201" s="8"/>
      <c r="F201" s="99"/>
      <c r="G201" s="8"/>
      <c r="H201" s="8"/>
    </row>
    <row r="202" ht="15.75" customHeight="1">
      <c r="B202" s="3"/>
      <c r="D202" s="8"/>
      <c r="E202" s="8"/>
      <c r="F202" s="99"/>
      <c r="G202" s="8"/>
      <c r="H202" s="8"/>
    </row>
    <row r="203" ht="15.75" customHeight="1">
      <c r="B203" s="3"/>
      <c r="D203" s="8"/>
      <c r="E203" s="8"/>
      <c r="F203" s="99"/>
      <c r="G203" s="8"/>
      <c r="H203" s="8"/>
    </row>
    <row r="204" ht="15.75" customHeight="1">
      <c r="B204" s="3"/>
      <c r="D204" s="8"/>
      <c r="E204" s="8"/>
      <c r="F204" s="99"/>
      <c r="G204" s="8"/>
      <c r="H204" s="8"/>
    </row>
    <row r="205" ht="15.75" customHeight="1">
      <c r="B205" s="3"/>
      <c r="D205" s="8"/>
      <c r="E205" s="8"/>
      <c r="F205" s="99"/>
      <c r="G205" s="8"/>
      <c r="H205" s="8"/>
    </row>
    <row r="206" ht="15.75" customHeight="1">
      <c r="B206" s="3"/>
      <c r="D206" s="8"/>
      <c r="E206" s="8"/>
      <c r="F206" s="99"/>
      <c r="G206" s="8"/>
      <c r="H206" s="8"/>
    </row>
    <row r="207" ht="15.75" customHeight="1">
      <c r="B207" s="3"/>
      <c r="D207" s="8"/>
      <c r="E207" s="8"/>
      <c r="F207" s="99"/>
      <c r="G207" s="8"/>
      <c r="H207" s="8"/>
    </row>
    <row r="208" ht="15.75" customHeight="1">
      <c r="B208" s="3"/>
      <c r="D208" s="8"/>
      <c r="E208" s="8"/>
      <c r="F208" s="99"/>
      <c r="G208" s="8"/>
      <c r="H208" s="8"/>
    </row>
    <row r="209" ht="15.75" customHeight="1">
      <c r="B209" s="3"/>
      <c r="D209" s="8"/>
      <c r="E209" s="8"/>
      <c r="F209" s="99"/>
      <c r="G209" s="8"/>
      <c r="H209" s="8"/>
    </row>
    <row r="210" ht="15.75" customHeight="1">
      <c r="B210" s="3"/>
      <c r="D210" s="8"/>
      <c r="E210" s="8"/>
      <c r="F210" s="99"/>
      <c r="G210" s="8"/>
      <c r="H210" s="8"/>
    </row>
    <row r="211" ht="15.75" customHeight="1">
      <c r="B211" s="3"/>
      <c r="D211" s="8"/>
      <c r="E211" s="8"/>
      <c r="F211" s="99"/>
      <c r="G211" s="8"/>
      <c r="H211" s="8"/>
    </row>
    <row r="212" ht="15.75" customHeight="1">
      <c r="B212" s="3"/>
      <c r="D212" s="8"/>
      <c r="E212" s="8"/>
      <c r="F212" s="99"/>
      <c r="G212" s="8"/>
      <c r="H212" s="8"/>
    </row>
    <row r="213" ht="15.75" customHeight="1">
      <c r="B213" s="3"/>
      <c r="D213" s="8"/>
      <c r="E213" s="8"/>
      <c r="F213" s="99"/>
      <c r="G213" s="8"/>
      <c r="H213" s="8"/>
    </row>
    <row r="214" ht="15.75" customHeight="1">
      <c r="B214" s="3"/>
      <c r="D214" s="8"/>
      <c r="E214" s="8"/>
      <c r="F214" s="99"/>
      <c r="G214" s="8"/>
      <c r="H214" s="8"/>
    </row>
    <row r="215" ht="15.75" customHeight="1">
      <c r="B215" s="3"/>
      <c r="D215" s="8"/>
      <c r="E215" s="8"/>
      <c r="F215" s="99"/>
      <c r="G215" s="8"/>
      <c r="H215" s="8"/>
    </row>
    <row r="216" ht="15.75" customHeight="1">
      <c r="B216" s="3"/>
      <c r="D216" s="8"/>
      <c r="E216" s="8"/>
      <c r="F216" s="99"/>
      <c r="G216" s="8"/>
      <c r="H216" s="8"/>
    </row>
    <row r="217" ht="15.75" customHeight="1">
      <c r="B217" s="3"/>
      <c r="D217" s="8"/>
      <c r="E217" s="8"/>
      <c r="F217" s="99"/>
      <c r="G217" s="8"/>
      <c r="H217" s="8"/>
    </row>
    <row r="218" ht="15.75" customHeight="1">
      <c r="B218" s="3"/>
      <c r="D218" s="8"/>
      <c r="E218" s="8"/>
      <c r="F218" s="99"/>
      <c r="G218" s="8"/>
      <c r="H218" s="8"/>
    </row>
    <row r="219" ht="15.75" customHeight="1">
      <c r="B219" s="3"/>
      <c r="D219" s="8"/>
      <c r="E219" s="8"/>
      <c r="F219" s="99"/>
      <c r="G219" s="8"/>
      <c r="H219" s="8"/>
    </row>
    <row r="220" ht="15.75" customHeight="1">
      <c r="B220" s="3"/>
      <c r="D220" s="8"/>
      <c r="E220" s="8"/>
      <c r="F220" s="99"/>
      <c r="G220" s="8"/>
      <c r="H220" s="8"/>
    </row>
    <row r="221" ht="15.75" customHeight="1">
      <c r="B221" s="3"/>
      <c r="D221" s="8"/>
      <c r="E221" s="8"/>
      <c r="F221" s="99"/>
      <c r="G221" s="8"/>
      <c r="H221" s="8"/>
    </row>
    <row r="222" ht="15.75" customHeight="1">
      <c r="B222" s="3"/>
      <c r="D222" s="8"/>
      <c r="E222" s="8"/>
      <c r="F222" s="99"/>
      <c r="G222" s="8"/>
      <c r="H222" s="8"/>
    </row>
    <row r="223" ht="15.75" customHeight="1">
      <c r="B223" s="3"/>
      <c r="D223" s="8"/>
      <c r="E223" s="8"/>
      <c r="F223" s="99"/>
      <c r="G223" s="8"/>
      <c r="H223" s="8"/>
    </row>
    <row r="224" ht="15.75" customHeight="1">
      <c r="B224" s="3"/>
      <c r="D224" s="8"/>
      <c r="E224" s="8"/>
      <c r="F224" s="99"/>
      <c r="G224" s="8"/>
      <c r="H224" s="8"/>
    </row>
    <row r="225" ht="15.75" customHeight="1">
      <c r="B225" s="3"/>
      <c r="D225" s="8"/>
      <c r="E225" s="8"/>
      <c r="F225" s="99"/>
      <c r="G225" s="8"/>
      <c r="H225" s="8"/>
    </row>
    <row r="226" ht="15.75" customHeight="1">
      <c r="B226" s="3"/>
      <c r="D226" s="8"/>
      <c r="E226" s="8"/>
      <c r="F226" s="99"/>
      <c r="G226" s="8"/>
      <c r="H226" s="8"/>
    </row>
    <row r="227" ht="15.75" customHeight="1">
      <c r="B227" s="3"/>
      <c r="D227" s="8"/>
      <c r="E227" s="8"/>
      <c r="F227" s="99"/>
      <c r="G227" s="8"/>
      <c r="H227" s="8"/>
    </row>
    <row r="228" ht="15.75" customHeight="1">
      <c r="B228" s="3"/>
      <c r="D228" s="8"/>
      <c r="E228" s="8"/>
      <c r="F228" s="99"/>
      <c r="G228" s="8"/>
      <c r="H228" s="8"/>
    </row>
    <row r="229" ht="15.75" customHeight="1">
      <c r="B229" s="3"/>
      <c r="D229" s="8"/>
      <c r="E229" s="8"/>
      <c r="F229" s="99"/>
      <c r="G229" s="8"/>
      <c r="H229" s="8"/>
    </row>
    <row r="230" ht="15.75" customHeight="1">
      <c r="B230" s="3"/>
      <c r="D230" s="8"/>
      <c r="E230" s="8"/>
      <c r="F230" s="99"/>
      <c r="G230" s="8"/>
      <c r="H230" s="8"/>
    </row>
    <row r="231" ht="15.75" customHeight="1">
      <c r="B231" s="3"/>
      <c r="D231" s="8"/>
      <c r="E231" s="8"/>
      <c r="F231" s="99"/>
      <c r="G231" s="8"/>
      <c r="H231" s="8"/>
    </row>
    <row r="232" ht="15.75" customHeight="1">
      <c r="B232" s="3"/>
      <c r="D232" s="8"/>
      <c r="E232" s="8"/>
      <c r="F232" s="99"/>
      <c r="G232" s="8"/>
      <c r="H232" s="8"/>
    </row>
    <row r="233" ht="15.75" customHeight="1">
      <c r="B233" s="3"/>
      <c r="D233" s="8"/>
      <c r="E233" s="8"/>
      <c r="F233" s="99"/>
      <c r="G233" s="8"/>
      <c r="H233" s="8"/>
    </row>
    <row r="234" ht="15.75" customHeight="1">
      <c r="B234" s="3"/>
      <c r="D234" s="8"/>
      <c r="E234" s="8"/>
      <c r="F234" s="99"/>
      <c r="G234" s="8"/>
      <c r="H234" s="8"/>
    </row>
    <row r="235" ht="15.75" customHeight="1">
      <c r="B235" s="3"/>
      <c r="D235" s="8"/>
      <c r="E235" s="8"/>
      <c r="F235" s="99"/>
      <c r="G235" s="8"/>
      <c r="H235" s="8"/>
    </row>
    <row r="236" ht="15.75" customHeight="1">
      <c r="B236" s="3"/>
      <c r="D236" s="8"/>
      <c r="E236" s="8"/>
      <c r="F236" s="99"/>
      <c r="G236" s="8"/>
      <c r="H236" s="8"/>
    </row>
    <row r="237" ht="15.75" customHeight="1">
      <c r="B237" s="3"/>
      <c r="D237" s="8"/>
      <c r="E237" s="8"/>
      <c r="F237" s="99"/>
      <c r="G237" s="8"/>
      <c r="H237" s="8"/>
    </row>
    <row r="238" ht="15.75" customHeight="1">
      <c r="B238" s="3"/>
      <c r="D238" s="8"/>
      <c r="E238" s="8"/>
      <c r="F238" s="99"/>
      <c r="G238" s="8"/>
      <c r="H238" s="8"/>
    </row>
    <row r="239" ht="15.75" customHeight="1">
      <c r="B239" s="3"/>
      <c r="D239" s="8"/>
      <c r="E239" s="8"/>
      <c r="F239" s="99"/>
      <c r="G239" s="8"/>
      <c r="H239" s="8"/>
    </row>
    <row r="240" ht="15.75" customHeight="1">
      <c r="B240" s="3"/>
      <c r="D240" s="8"/>
      <c r="E240" s="8"/>
      <c r="F240" s="99"/>
      <c r="G240" s="8"/>
      <c r="H240" s="8"/>
    </row>
    <row r="241" ht="15.75" customHeight="1">
      <c r="B241" s="3"/>
      <c r="D241" s="8"/>
      <c r="E241" s="8"/>
      <c r="F241" s="99"/>
      <c r="G241" s="8"/>
      <c r="H241" s="8"/>
    </row>
    <row r="242" ht="15.75" customHeight="1">
      <c r="B242" s="3"/>
      <c r="D242" s="8"/>
      <c r="E242" s="8"/>
      <c r="F242" s="99"/>
      <c r="G242" s="8"/>
      <c r="H242" s="8"/>
    </row>
    <row r="243" ht="15.75" customHeight="1">
      <c r="B243" s="3"/>
      <c r="D243" s="8"/>
      <c r="E243" s="8"/>
      <c r="F243" s="99"/>
      <c r="G243" s="8"/>
      <c r="H243" s="8"/>
    </row>
    <row r="244" ht="15.75" customHeight="1">
      <c r="B244" s="3"/>
      <c r="D244" s="8"/>
      <c r="E244" s="8"/>
      <c r="F244" s="99"/>
      <c r="G244" s="8"/>
      <c r="H244" s="8"/>
    </row>
    <row r="245" ht="15.75" customHeight="1">
      <c r="B245" s="3"/>
      <c r="D245" s="8"/>
      <c r="E245" s="8"/>
      <c r="F245" s="99"/>
      <c r="G245" s="8"/>
      <c r="H245" s="8"/>
    </row>
    <row r="246" ht="15.75" customHeight="1">
      <c r="B246" s="3"/>
      <c r="D246" s="8"/>
      <c r="E246" s="8"/>
      <c r="F246" s="99"/>
      <c r="G246" s="8"/>
      <c r="H246" s="8"/>
    </row>
    <row r="247" ht="15.75" customHeight="1">
      <c r="B247" s="3"/>
      <c r="D247" s="8"/>
      <c r="E247" s="8"/>
      <c r="F247" s="99"/>
      <c r="G247" s="8"/>
      <c r="H247" s="8"/>
    </row>
    <row r="248" ht="15.75" customHeight="1">
      <c r="B248" s="3"/>
      <c r="D248" s="8"/>
      <c r="E248" s="8"/>
      <c r="F248" s="99"/>
      <c r="G248" s="8"/>
      <c r="H248" s="8"/>
    </row>
    <row r="249" ht="15.75" customHeight="1">
      <c r="B249" s="3"/>
      <c r="D249" s="8"/>
      <c r="E249" s="8"/>
      <c r="F249" s="99"/>
      <c r="G249" s="8"/>
      <c r="H249" s="8"/>
    </row>
    <row r="250" ht="15.75" customHeight="1">
      <c r="B250" s="3"/>
      <c r="D250" s="8"/>
      <c r="E250" s="8"/>
      <c r="F250" s="99"/>
      <c r="G250" s="8"/>
      <c r="H250" s="8"/>
    </row>
    <row r="251" ht="15.75" customHeight="1">
      <c r="B251" s="3"/>
      <c r="D251" s="8"/>
      <c r="E251" s="8"/>
      <c r="F251" s="99"/>
      <c r="G251" s="8"/>
      <c r="H251" s="8"/>
    </row>
    <row r="252" ht="15.75" customHeight="1">
      <c r="B252" s="3"/>
      <c r="D252" s="8"/>
      <c r="E252" s="8"/>
      <c r="F252" s="99"/>
      <c r="G252" s="8"/>
      <c r="H252" s="8"/>
    </row>
    <row r="253" ht="15.75" customHeight="1">
      <c r="B253" s="3"/>
      <c r="D253" s="8"/>
      <c r="E253" s="8"/>
      <c r="F253" s="99"/>
      <c r="G253" s="8"/>
      <c r="H253" s="8"/>
    </row>
    <row r="254" ht="15.75" customHeight="1">
      <c r="B254" s="3"/>
      <c r="D254" s="8"/>
      <c r="E254" s="8"/>
      <c r="F254" s="99"/>
      <c r="G254" s="8"/>
      <c r="H254" s="8"/>
    </row>
    <row r="255" ht="15.75" customHeight="1">
      <c r="B255" s="3"/>
      <c r="D255" s="8"/>
      <c r="E255" s="8"/>
      <c r="F255" s="99"/>
      <c r="G255" s="8"/>
      <c r="H255" s="8"/>
    </row>
    <row r="256" ht="15.75" customHeight="1">
      <c r="B256" s="3"/>
      <c r="D256" s="8"/>
      <c r="E256" s="8"/>
      <c r="F256" s="99"/>
      <c r="G256" s="8"/>
      <c r="H256" s="8"/>
    </row>
    <row r="257" ht="15.75" customHeight="1">
      <c r="B257" s="3"/>
      <c r="D257" s="8"/>
      <c r="E257" s="8"/>
      <c r="F257" s="99"/>
      <c r="G257" s="8"/>
      <c r="H257" s="8"/>
    </row>
    <row r="258" ht="15.75" customHeight="1">
      <c r="B258" s="3"/>
      <c r="D258" s="8"/>
      <c r="E258" s="8"/>
      <c r="F258" s="99"/>
      <c r="G258" s="8"/>
      <c r="H258" s="8"/>
    </row>
    <row r="259" ht="15.75" customHeight="1">
      <c r="B259" s="3"/>
      <c r="D259" s="8"/>
      <c r="E259" s="8"/>
      <c r="F259" s="99"/>
      <c r="G259" s="8"/>
      <c r="H259" s="8"/>
    </row>
    <row r="260" ht="15.75" customHeight="1">
      <c r="B260" s="3"/>
      <c r="D260" s="8"/>
      <c r="E260" s="8"/>
      <c r="F260" s="99"/>
      <c r="G260" s="8"/>
      <c r="H260" s="8"/>
    </row>
    <row r="261" ht="15.75" customHeight="1">
      <c r="B261" s="3"/>
      <c r="D261" s="8"/>
      <c r="E261" s="8"/>
      <c r="F261" s="99"/>
      <c r="G261" s="8"/>
      <c r="H261" s="8"/>
    </row>
    <row r="262" ht="15.75" customHeight="1">
      <c r="B262" s="3"/>
      <c r="D262" s="8"/>
      <c r="E262" s="8"/>
      <c r="F262" s="99"/>
      <c r="G262" s="8"/>
      <c r="H262" s="8"/>
    </row>
    <row r="263" ht="15.75" customHeight="1">
      <c r="B263" s="3"/>
      <c r="D263" s="8"/>
      <c r="E263" s="8"/>
      <c r="F263" s="99"/>
      <c r="G263" s="8"/>
      <c r="H263" s="8"/>
    </row>
    <row r="264" ht="15.75" customHeight="1">
      <c r="B264" s="3"/>
      <c r="D264" s="8"/>
      <c r="E264" s="8"/>
      <c r="F264" s="99"/>
      <c r="G264" s="8"/>
      <c r="H264" s="8"/>
    </row>
    <row r="265" ht="15.75" customHeight="1">
      <c r="B265" s="3"/>
      <c r="D265" s="8"/>
      <c r="E265" s="8"/>
      <c r="F265" s="99"/>
      <c r="G265" s="8"/>
      <c r="H265" s="8"/>
    </row>
    <row r="266" ht="15.75" customHeight="1">
      <c r="B266" s="3"/>
      <c r="D266" s="8"/>
      <c r="E266" s="8"/>
      <c r="F266" s="99"/>
      <c r="G266" s="8"/>
      <c r="H266" s="8"/>
    </row>
    <row r="267" ht="15.75" customHeight="1">
      <c r="B267" s="3"/>
      <c r="D267" s="8"/>
      <c r="E267" s="8"/>
      <c r="F267" s="99"/>
      <c r="G267" s="8"/>
      <c r="H267" s="8"/>
    </row>
    <row r="268" ht="15.75" customHeight="1">
      <c r="B268" s="3"/>
      <c r="D268" s="8"/>
      <c r="E268" s="8"/>
      <c r="F268" s="99"/>
      <c r="G268" s="8"/>
      <c r="H268" s="8"/>
    </row>
    <row r="269" ht="15.75" customHeight="1">
      <c r="B269" s="3"/>
      <c r="D269" s="8"/>
      <c r="E269" s="8"/>
      <c r="F269" s="99"/>
      <c r="G269" s="8"/>
      <c r="H269" s="8"/>
    </row>
    <row r="270" ht="15.75" customHeight="1">
      <c r="B270" s="3"/>
      <c r="D270" s="8"/>
      <c r="E270" s="8"/>
      <c r="F270" s="99"/>
      <c r="G270" s="8"/>
      <c r="H270" s="8"/>
    </row>
    <row r="271" ht="15.75" customHeight="1">
      <c r="B271" s="3"/>
      <c r="D271" s="8"/>
      <c r="E271" s="8"/>
      <c r="F271" s="99"/>
      <c r="G271" s="8"/>
      <c r="H271" s="8"/>
    </row>
    <row r="272" ht="15.75" customHeight="1">
      <c r="B272" s="3"/>
      <c r="D272" s="8"/>
      <c r="E272" s="8"/>
      <c r="F272" s="99"/>
      <c r="G272" s="8"/>
      <c r="H272" s="8"/>
    </row>
    <row r="273" ht="15.75" customHeight="1">
      <c r="B273" s="3"/>
      <c r="D273" s="8"/>
      <c r="E273" s="8"/>
      <c r="F273" s="99"/>
      <c r="G273" s="8"/>
      <c r="H273" s="8"/>
    </row>
    <row r="274" ht="15.75" customHeight="1">
      <c r="B274" s="3"/>
      <c r="D274" s="8"/>
      <c r="E274" s="8"/>
      <c r="F274" s="99"/>
      <c r="G274" s="8"/>
      <c r="H274" s="8"/>
    </row>
    <row r="275" ht="15.75" customHeight="1">
      <c r="B275" s="3"/>
      <c r="D275" s="8"/>
      <c r="E275" s="8"/>
      <c r="F275" s="99"/>
      <c r="G275" s="8"/>
      <c r="H275" s="8"/>
    </row>
    <row r="276" ht="15.75" customHeight="1">
      <c r="B276" s="3"/>
      <c r="D276" s="8"/>
      <c r="E276" s="8"/>
      <c r="F276" s="99"/>
      <c r="G276" s="8"/>
      <c r="H276" s="8"/>
    </row>
    <row r="277" ht="15.75" customHeight="1">
      <c r="B277" s="3"/>
      <c r="D277" s="8"/>
      <c r="E277" s="8"/>
      <c r="F277" s="99"/>
      <c r="G277" s="8"/>
      <c r="H277" s="8"/>
    </row>
    <row r="278" ht="15.75" customHeight="1">
      <c r="B278" s="3"/>
      <c r="D278" s="8"/>
      <c r="E278" s="8"/>
      <c r="F278" s="99"/>
      <c r="G278" s="8"/>
      <c r="H278" s="8"/>
    </row>
    <row r="279" ht="15.75" customHeight="1">
      <c r="B279" s="3"/>
      <c r="D279" s="8"/>
      <c r="E279" s="8"/>
      <c r="F279" s="99"/>
      <c r="G279" s="8"/>
      <c r="H279" s="8"/>
    </row>
    <row r="280" ht="15.75" customHeight="1">
      <c r="B280" s="3"/>
      <c r="D280" s="8"/>
      <c r="E280" s="8"/>
      <c r="F280" s="99"/>
      <c r="G280" s="8"/>
      <c r="H280" s="8"/>
    </row>
    <row r="281" ht="15.75" customHeight="1">
      <c r="B281" s="3"/>
      <c r="D281" s="8"/>
      <c r="E281" s="8"/>
      <c r="F281" s="99"/>
      <c r="G281" s="8"/>
      <c r="H281" s="8"/>
    </row>
    <row r="282" ht="15.75" customHeight="1">
      <c r="B282" s="3"/>
      <c r="D282" s="8"/>
      <c r="E282" s="8"/>
      <c r="F282" s="99"/>
      <c r="G282" s="8"/>
      <c r="H282" s="8"/>
    </row>
    <row r="283" ht="15.75" customHeight="1">
      <c r="B283" s="3"/>
      <c r="D283" s="8"/>
      <c r="E283" s="8"/>
      <c r="F283" s="99"/>
      <c r="G283" s="8"/>
      <c r="H283" s="8"/>
    </row>
    <row r="284" ht="15.75" customHeight="1">
      <c r="B284" s="3"/>
      <c r="D284" s="8"/>
      <c r="E284" s="8"/>
      <c r="F284" s="99"/>
      <c r="G284" s="8"/>
      <c r="H284" s="8"/>
    </row>
    <row r="285" ht="15.75" customHeight="1">
      <c r="B285" s="3"/>
      <c r="D285" s="8"/>
      <c r="E285" s="8"/>
      <c r="F285" s="99"/>
      <c r="G285" s="8"/>
      <c r="H285" s="8"/>
    </row>
    <row r="286" ht="15.75" customHeight="1">
      <c r="B286" s="3"/>
      <c r="D286" s="8"/>
      <c r="E286" s="8"/>
      <c r="F286" s="99"/>
      <c r="G286" s="8"/>
      <c r="H286" s="8"/>
    </row>
    <row r="287" ht="15.75" customHeight="1">
      <c r="B287" s="3"/>
      <c r="D287" s="8"/>
      <c r="E287" s="8"/>
      <c r="F287" s="99"/>
      <c r="G287" s="8"/>
      <c r="H287" s="8"/>
    </row>
    <row r="288" ht="15.75" customHeight="1">
      <c r="B288" s="3"/>
      <c r="D288" s="8"/>
      <c r="E288" s="8"/>
      <c r="F288" s="99"/>
      <c r="G288" s="8"/>
      <c r="H288" s="8"/>
    </row>
    <row r="289" ht="15.75" customHeight="1">
      <c r="B289" s="3"/>
      <c r="D289" s="8"/>
      <c r="E289" s="8"/>
      <c r="F289" s="99"/>
      <c r="G289" s="8"/>
      <c r="H289" s="8"/>
    </row>
    <row r="290" ht="15.75" customHeight="1">
      <c r="B290" s="3"/>
      <c r="D290" s="8"/>
      <c r="E290" s="8"/>
      <c r="F290" s="99"/>
      <c r="G290" s="8"/>
      <c r="H290" s="8"/>
    </row>
    <row r="291" ht="15.75" customHeight="1">
      <c r="B291" s="3"/>
      <c r="D291" s="8"/>
      <c r="E291" s="8"/>
      <c r="F291" s="99"/>
      <c r="G291" s="8"/>
      <c r="H291" s="8"/>
    </row>
    <row r="292" ht="15.75" customHeight="1">
      <c r="B292" s="3"/>
      <c r="D292" s="8"/>
      <c r="E292" s="8"/>
      <c r="F292" s="99"/>
      <c r="G292" s="8"/>
      <c r="H292" s="8"/>
    </row>
    <row r="293" ht="15.75" customHeight="1">
      <c r="B293" s="3"/>
      <c r="D293" s="8"/>
      <c r="E293" s="8"/>
      <c r="F293" s="99"/>
      <c r="G293" s="8"/>
      <c r="H293" s="8"/>
    </row>
    <row r="294" ht="15.75" customHeight="1">
      <c r="B294" s="3"/>
      <c r="D294" s="8"/>
      <c r="E294" s="8"/>
      <c r="F294" s="99"/>
      <c r="G294" s="8"/>
      <c r="H294" s="8"/>
    </row>
    <row r="295" ht="15.75" customHeight="1">
      <c r="B295" s="3"/>
      <c r="D295" s="8"/>
      <c r="E295" s="8"/>
      <c r="F295" s="99"/>
      <c r="G295" s="8"/>
      <c r="H295" s="8"/>
    </row>
    <row r="296" ht="15.75" customHeight="1">
      <c r="B296" s="3"/>
      <c r="D296" s="8"/>
      <c r="E296" s="8"/>
      <c r="F296" s="99"/>
      <c r="G296" s="8"/>
      <c r="H296" s="8"/>
    </row>
    <row r="297" ht="15.75" customHeight="1">
      <c r="B297" s="3"/>
      <c r="D297" s="8"/>
      <c r="E297" s="8"/>
      <c r="F297" s="99"/>
      <c r="G297" s="8"/>
      <c r="H297" s="8"/>
    </row>
    <row r="298" ht="15.75" customHeight="1">
      <c r="B298" s="3"/>
      <c r="D298" s="8"/>
      <c r="E298" s="8"/>
      <c r="F298" s="99"/>
      <c r="G298" s="8"/>
      <c r="H298" s="8"/>
    </row>
    <row r="299" ht="15.75" customHeight="1">
      <c r="B299" s="3"/>
      <c r="D299" s="8"/>
      <c r="E299" s="8"/>
      <c r="F299" s="99"/>
      <c r="G299" s="8"/>
      <c r="H299" s="8"/>
    </row>
    <row r="300" ht="15.75" customHeight="1">
      <c r="B300" s="3"/>
      <c r="D300" s="8"/>
      <c r="E300" s="8"/>
      <c r="F300" s="99"/>
      <c r="G300" s="8"/>
      <c r="H300" s="8"/>
    </row>
    <row r="301" ht="15.75" customHeight="1">
      <c r="B301" s="3"/>
      <c r="D301" s="8"/>
      <c r="E301" s="8"/>
      <c r="F301" s="99"/>
      <c r="G301" s="8"/>
      <c r="H301" s="8"/>
    </row>
    <row r="302" ht="15.75" customHeight="1">
      <c r="B302" s="3"/>
      <c r="D302" s="8"/>
      <c r="E302" s="8"/>
      <c r="F302" s="99"/>
      <c r="G302" s="8"/>
      <c r="H302" s="8"/>
    </row>
    <row r="303" ht="15.75" customHeight="1">
      <c r="B303" s="3"/>
      <c r="D303" s="8"/>
      <c r="E303" s="8"/>
      <c r="F303" s="99"/>
      <c r="G303" s="8"/>
      <c r="H303" s="8"/>
    </row>
    <row r="304" ht="15.75" customHeight="1">
      <c r="B304" s="3"/>
      <c r="D304" s="8"/>
      <c r="E304" s="8"/>
      <c r="F304" s="99"/>
      <c r="G304" s="8"/>
      <c r="H304" s="8"/>
    </row>
    <row r="305" ht="15.75" customHeight="1">
      <c r="B305" s="3"/>
      <c r="D305" s="8"/>
      <c r="E305" s="8"/>
      <c r="F305" s="99"/>
      <c r="G305" s="8"/>
      <c r="H305" s="8"/>
    </row>
    <row r="306" ht="15.75" customHeight="1">
      <c r="B306" s="3"/>
      <c r="D306" s="8"/>
      <c r="E306" s="8"/>
      <c r="F306" s="99"/>
      <c r="G306" s="8"/>
      <c r="H306" s="8"/>
    </row>
    <row r="307" ht="15.75" customHeight="1">
      <c r="B307" s="3"/>
      <c r="D307" s="8"/>
      <c r="E307" s="8"/>
      <c r="F307" s="99"/>
      <c r="G307" s="8"/>
      <c r="H307" s="8"/>
    </row>
    <row r="308" ht="15.75" customHeight="1">
      <c r="B308" s="3"/>
      <c r="D308" s="8"/>
      <c r="E308" s="8"/>
      <c r="F308" s="99"/>
      <c r="G308" s="8"/>
      <c r="H308" s="8"/>
    </row>
    <row r="309" ht="15.75" customHeight="1">
      <c r="B309" s="3"/>
      <c r="D309" s="8"/>
      <c r="E309" s="8"/>
      <c r="F309" s="99"/>
      <c r="G309" s="8"/>
      <c r="H309" s="8"/>
    </row>
    <row r="310" ht="15.75" customHeight="1">
      <c r="B310" s="3"/>
      <c r="D310" s="8"/>
      <c r="E310" s="8"/>
      <c r="F310" s="99"/>
      <c r="G310" s="8"/>
      <c r="H310" s="8"/>
    </row>
    <row r="311" ht="15.75" customHeight="1">
      <c r="B311" s="3"/>
      <c r="D311" s="8"/>
      <c r="E311" s="8"/>
      <c r="F311" s="99"/>
      <c r="G311" s="8"/>
      <c r="H311" s="8"/>
    </row>
    <row r="312" ht="15.75" customHeight="1">
      <c r="B312" s="3"/>
      <c r="D312" s="8"/>
      <c r="E312" s="8"/>
      <c r="F312" s="99"/>
      <c r="G312" s="8"/>
      <c r="H312" s="8"/>
    </row>
    <row r="313" ht="15.75" customHeight="1">
      <c r="B313" s="3"/>
      <c r="D313" s="8"/>
      <c r="E313" s="8"/>
      <c r="F313" s="99"/>
      <c r="G313" s="8"/>
      <c r="H313" s="8"/>
    </row>
    <row r="314" ht="15.75" customHeight="1">
      <c r="B314" s="3"/>
      <c r="D314" s="8"/>
      <c r="E314" s="8"/>
      <c r="F314" s="99"/>
      <c r="G314" s="8"/>
      <c r="H314" s="8"/>
    </row>
    <row r="315" ht="15.75" customHeight="1">
      <c r="B315" s="3"/>
      <c r="D315" s="8"/>
      <c r="E315" s="8"/>
      <c r="F315" s="99"/>
      <c r="G315" s="8"/>
      <c r="H315" s="8"/>
    </row>
    <row r="316" ht="15.75" customHeight="1">
      <c r="B316" s="3"/>
      <c r="D316" s="8"/>
      <c r="E316" s="8"/>
      <c r="F316" s="99"/>
      <c r="G316" s="8"/>
      <c r="H316" s="8"/>
    </row>
    <row r="317" ht="15.75" customHeight="1">
      <c r="B317" s="3"/>
      <c r="D317" s="8"/>
      <c r="E317" s="8"/>
      <c r="F317" s="99"/>
      <c r="G317" s="8"/>
      <c r="H317" s="8"/>
    </row>
    <row r="318" ht="15.75" customHeight="1">
      <c r="B318" s="3"/>
      <c r="D318" s="8"/>
      <c r="E318" s="8"/>
      <c r="F318" s="99"/>
      <c r="G318" s="8"/>
      <c r="H318" s="8"/>
    </row>
    <row r="319" ht="15.75" customHeight="1">
      <c r="B319" s="3"/>
      <c r="D319" s="8"/>
      <c r="E319" s="8"/>
      <c r="F319" s="99"/>
      <c r="G319" s="8"/>
      <c r="H319" s="8"/>
    </row>
    <row r="320" ht="15.75" customHeight="1">
      <c r="B320" s="3"/>
      <c r="D320" s="8"/>
      <c r="E320" s="8"/>
      <c r="F320" s="99"/>
      <c r="G320" s="8"/>
      <c r="H320" s="8"/>
    </row>
    <row r="321" ht="15.75" customHeight="1">
      <c r="B321" s="3"/>
      <c r="D321" s="8"/>
      <c r="E321" s="8"/>
      <c r="F321" s="99"/>
      <c r="G321" s="8"/>
      <c r="H321" s="8"/>
    </row>
    <row r="322" ht="15.75" customHeight="1">
      <c r="B322" s="3"/>
      <c r="D322" s="8"/>
      <c r="E322" s="8"/>
      <c r="F322" s="99"/>
      <c r="G322" s="8"/>
      <c r="H322" s="8"/>
    </row>
    <row r="323" ht="15.75" customHeight="1">
      <c r="B323" s="3"/>
      <c r="D323" s="8"/>
      <c r="E323" s="8"/>
      <c r="F323" s="99"/>
      <c r="G323" s="8"/>
      <c r="H323" s="8"/>
    </row>
    <row r="324" ht="15.75" customHeight="1">
      <c r="B324" s="3"/>
      <c r="D324" s="8"/>
      <c r="E324" s="8"/>
      <c r="F324" s="99"/>
      <c r="G324" s="8"/>
      <c r="H324" s="8"/>
    </row>
    <row r="325" ht="15.75" customHeight="1">
      <c r="B325" s="3"/>
      <c r="D325" s="8"/>
      <c r="E325" s="8"/>
      <c r="F325" s="99"/>
      <c r="G325" s="8"/>
      <c r="H325" s="8"/>
    </row>
    <row r="326" ht="15.75" customHeight="1">
      <c r="B326" s="3"/>
      <c r="D326" s="8"/>
      <c r="E326" s="8"/>
      <c r="F326" s="99"/>
      <c r="G326" s="8"/>
      <c r="H326" s="8"/>
    </row>
    <row r="327" ht="15.75" customHeight="1">
      <c r="B327" s="3"/>
      <c r="D327" s="8"/>
      <c r="E327" s="8"/>
      <c r="F327" s="99"/>
      <c r="G327" s="8"/>
      <c r="H327" s="8"/>
    </row>
    <row r="328" ht="15.75" customHeight="1">
      <c r="B328" s="3"/>
      <c r="D328" s="8"/>
      <c r="E328" s="8"/>
      <c r="F328" s="99"/>
      <c r="G328" s="8"/>
      <c r="H328" s="8"/>
    </row>
    <row r="329" ht="15.75" customHeight="1">
      <c r="B329" s="3"/>
      <c r="D329" s="8"/>
      <c r="E329" s="8"/>
      <c r="F329" s="99"/>
      <c r="G329" s="8"/>
      <c r="H329" s="8"/>
    </row>
    <row r="330" ht="15.75" customHeight="1">
      <c r="B330" s="3"/>
      <c r="D330" s="8"/>
      <c r="E330" s="8"/>
      <c r="F330" s="99"/>
      <c r="G330" s="8"/>
      <c r="H330" s="8"/>
    </row>
    <row r="331" ht="15.75" customHeight="1">
      <c r="B331" s="3"/>
      <c r="D331" s="8"/>
      <c r="E331" s="8"/>
      <c r="F331" s="99"/>
      <c r="G331" s="8"/>
      <c r="H331" s="8"/>
    </row>
    <row r="332" ht="15.75" customHeight="1">
      <c r="B332" s="3"/>
      <c r="D332" s="8"/>
      <c r="E332" s="8"/>
      <c r="F332" s="99"/>
      <c r="G332" s="8"/>
      <c r="H332" s="8"/>
    </row>
    <row r="333" ht="15.75" customHeight="1">
      <c r="B333" s="3"/>
      <c r="D333" s="8"/>
      <c r="E333" s="8"/>
      <c r="F333" s="99"/>
      <c r="G333" s="8"/>
      <c r="H333" s="8"/>
    </row>
    <row r="334" ht="15.75" customHeight="1">
      <c r="B334" s="3"/>
      <c r="D334" s="8"/>
      <c r="E334" s="8"/>
      <c r="F334" s="99"/>
      <c r="G334" s="8"/>
      <c r="H334" s="8"/>
    </row>
    <row r="335" ht="15.75" customHeight="1">
      <c r="B335" s="3"/>
      <c r="D335" s="8"/>
      <c r="E335" s="8"/>
      <c r="F335" s="99"/>
      <c r="G335" s="8"/>
      <c r="H335" s="8"/>
    </row>
    <row r="336" ht="15.75" customHeight="1">
      <c r="B336" s="3"/>
      <c r="D336" s="8"/>
      <c r="E336" s="8"/>
      <c r="F336" s="99"/>
      <c r="G336" s="8"/>
      <c r="H336" s="8"/>
    </row>
    <row r="337" ht="15.75" customHeight="1">
      <c r="B337" s="3"/>
      <c r="D337" s="8"/>
      <c r="E337" s="8"/>
      <c r="F337" s="99"/>
      <c r="G337" s="8"/>
      <c r="H337" s="8"/>
    </row>
    <row r="338" ht="15.75" customHeight="1">
      <c r="B338" s="3"/>
      <c r="D338" s="8"/>
      <c r="E338" s="8"/>
      <c r="F338" s="99"/>
      <c r="G338" s="8"/>
      <c r="H338" s="8"/>
    </row>
    <row r="339" ht="15.75" customHeight="1">
      <c r="B339" s="3"/>
      <c r="D339" s="8"/>
      <c r="E339" s="8"/>
      <c r="F339" s="99"/>
      <c r="G339" s="8"/>
      <c r="H339" s="8"/>
    </row>
    <row r="340" ht="15.75" customHeight="1">
      <c r="B340" s="3"/>
      <c r="D340" s="8"/>
      <c r="E340" s="8"/>
      <c r="F340" s="99"/>
      <c r="G340" s="8"/>
      <c r="H340" s="8"/>
    </row>
    <row r="341" ht="15.75" customHeight="1">
      <c r="B341" s="3"/>
      <c r="D341" s="8"/>
      <c r="E341" s="8"/>
      <c r="F341" s="99"/>
      <c r="G341" s="8"/>
      <c r="H341" s="8"/>
    </row>
    <row r="342" ht="15.75" customHeight="1">
      <c r="B342" s="3"/>
      <c r="D342" s="8"/>
      <c r="E342" s="8"/>
      <c r="F342" s="99"/>
      <c r="G342" s="8"/>
      <c r="H342" s="8"/>
    </row>
    <row r="343" ht="15.75" customHeight="1">
      <c r="B343" s="3"/>
      <c r="D343" s="8"/>
      <c r="E343" s="8"/>
      <c r="F343" s="99"/>
      <c r="G343" s="8"/>
      <c r="H343" s="8"/>
    </row>
    <row r="344" ht="15.75" customHeight="1">
      <c r="B344" s="3"/>
      <c r="D344" s="8"/>
      <c r="E344" s="8"/>
      <c r="F344" s="99"/>
      <c r="G344" s="8"/>
      <c r="H344" s="8"/>
    </row>
    <row r="345" ht="15.75" customHeight="1">
      <c r="B345" s="3"/>
      <c r="D345" s="8"/>
      <c r="E345" s="8"/>
      <c r="F345" s="99"/>
      <c r="G345" s="8"/>
      <c r="H345" s="8"/>
    </row>
    <row r="346" ht="15.75" customHeight="1">
      <c r="B346" s="3"/>
      <c r="D346" s="8"/>
      <c r="E346" s="8"/>
      <c r="F346" s="99"/>
      <c r="G346" s="8"/>
      <c r="H346" s="8"/>
    </row>
    <row r="347" ht="15.75" customHeight="1">
      <c r="B347" s="3"/>
      <c r="D347" s="8"/>
      <c r="E347" s="8"/>
      <c r="F347" s="99"/>
      <c r="G347" s="8"/>
      <c r="H347" s="8"/>
    </row>
    <row r="348" ht="15.75" customHeight="1">
      <c r="B348" s="3"/>
      <c r="D348" s="8"/>
      <c r="E348" s="8"/>
      <c r="F348" s="99"/>
      <c r="G348" s="8"/>
      <c r="H348" s="8"/>
    </row>
    <row r="349" ht="15.75" customHeight="1">
      <c r="B349" s="3"/>
      <c r="D349" s="8"/>
      <c r="E349" s="8"/>
      <c r="F349" s="99"/>
      <c r="G349" s="8"/>
      <c r="H349" s="8"/>
    </row>
    <row r="350" ht="15.75" customHeight="1">
      <c r="B350" s="3"/>
      <c r="D350" s="8"/>
      <c r="E350" s="8"/>
      <c r="F350" s="99"/>
      <c r="G350" s="8"/>
      <c r="H350" s="8"/>
    </row>
    <row r="351" ht="15.75" customHeight="1">
      <c r="B351" s="3"/>
      <c r="D351" s="8"/>
      <c r="E351" s="8"/>
      <c r="F351" s="99"/>
      <c r="G351" s="8"/>
      <c r="H351" s="8"/>
    </row>
    <row r="352" ht="15.75" customHeight="1">
      <c r="B352" s="3"/>
      <c r="D352" s="8"/>
      <c r="E352" s="8"/>
      <c r="F352" s="99"/>
      <c r="G352" s="8"/>
      <c r="H352" s="8"/>
    </row>
    <row r="353" ht="15.75" customHeight="1">
      <c r="B353" s="3"/>
      <c r="D353" s="8"/>
      <c r="E353" s="8"/>
      <c r="F353" s="99"/>
      <c r="G353" s="8"/>
      <c r="H353" s="8"/>
    </row>
    <row r="354" ht="15.75" customHeight="1">
      <c r="B354" s="3"/>
      <c r="D354" s="8"/>
      <c r="E354" s="8"/>
      <c r="F354" s="99"/>
      <c r="G354" s="8"/>
      <c r="H354" s="8"/>
    </row>
    <row r="355" ht="15.75" customHeight="1">
      <c r="B355" s="3"/>
      <c r="D355" s="8"/>
      <c r="E355" s="8"/>
      <c r="F355" s="99"/>
      <c r="G355" s="8"/>
      <c r="H355" s="8"/>
    </row>
    <row r="356" ht="15.75" customHeight="1">
      <c r="B356" s="3"/>
      <c r="D356" s="8"/>
      <c r="E356" s="8"/>
      <c r="F356" s="99"/>
      <c r="G356" s="8"/>
      <c r="H356" s="8"/>
    </row>
    <row r="357" ht="15.75" customHeight="1">
      <c r="B357" s="3"/>
      <c r="D357" s="8"/>
      <c r="E357" s="8"/>
      <c r="F357" s="99"/>
      <c r="G357" s="8"/>
      <c r="H357" s="8"/>
    </row>
    <row r="358" ht="15.75" customHeight="1">
      <c r="B358" s="3"/>
      <c r="D358" s="8"/>
      <c r="E358" s="8"/>
      <c r="F358" s="99"/>
      <c r="G358" s="8"/>
      <c r="H358" s="8"/>
    </row>
    <row r="359" ht="15.75" customHeight="1">
      <c r="B359" s="3"/>
      <c r="D359" s="8"/>
      <c r="E359" s="8"/>
      <c r="F359" s="99"/>
      <c r="G359" s="8"/>
      <c r="H359" s="8"/>
    </row>
    <row r="360" ht="15.75" customHeight="1">
      <c r="B360" s="3"/>
      <c r="D360" s="8"/>
      <c r="E360" s="8"/>
      <c r="F360" s="99"/>
      <c r="G360" s="8"/>
      <c r="H360" s="8"/>
    </row>
    <row r="361" ht="15.75" customHeight="1">
      <c r="B361" s="3"/>
      <c r="D361" s="8"/>
      <c r="E361" s="8"/>
      <c r="F361" s="99"/>
      <c r="G361" s="8"/>
      <c r="H361" s="8"/>
    </row>
    <row r="362" ht="15.75" customHeight="1">
      <c r="B362" s="3"/>
      <c r="D362" s="8"/>
      <c r="E362" s="8"/>
      <c r="F362" s="99"/>
      <c r="G362" s="8"/>
      <c r="H362" s="8"/>
    </row>
    <row r="363" ht="15.75" customHeight="1">
      <c r="B363" s="3"/>
      <c r="D363" s="8"/>
      <c r="E363" s="8"/>
      <c r="F363" s="99"/>
      <c r="G363" s="8"/>
      <c r="H363" s="8"/>
    </row>
    <row r="364" ht="15.75" customHeight="1">
      <c r="B364" s="3"/>
      <c r="D364" s="8"/>
      <c r="E364" s="8"/>
      <c r="F364" s="99"/>
      <c r="G364" s="8"/>
      <c r="H364" s="8"/>
    </row>
    <row r="365" ht="15.75" customHeight="1">
      <c r="B365" s="3"/>
      <c r="D365" s="8"/>
      <c r="E365" s="8"/>
      <c r="F365" s="99"/>
      <c r="G365" s="8"/>
      <c r="H365" s="8"/>
    </row>
    <row r="366" ht="15.75" customHeight="1">
      <c r="B366" s="3"/>
      <c r="D366" s="8"/>
      <c r="E366" s="8"/>
      <c r="F366" s="99"/>
      <c r="G366" s="8"/>
      <c r="H366" s="8"/>
    </row>
    <row r="367" ht="15.75" customHeight="1">
      <c r="B367" s="3"/>
      <c r="D367" s="8"/>
      <c r="E367" s="8"/>
      <c r="F367" s="99"/>
      <c r="G367" s="8"/>
      <c r="H367" s="8"/>
    </row>
    <row r="368" ht="15.75" customHeight="1">
      <c r="B368" s="3"/>
      <c r="D368" s="8"/>
      <c r="E368" s="8"/>
      <c r="F368" s="99"/>
      <c r="G368" s="8"/>
      <c r="H368" s="8"/>
    </row>
    <row r="369" ht="15.75" customHeight="1">
      <c r="B369" s="3"/>
      <c r="D369" s="8"/>
      <c r="E369" s="8"/>
      <c r="F369" s="99"/>
      <c r="G369" s="8"/>
      <c r="H369" s="8"/>
    </row>
    <row r="370" ht="15.75" customHeight="1">
      <c r="B370" s="3"/>
      <c r="D370" s="8"/>
      <c r="E370" s="8"/>
      <c r="F370" s="99"/>
      <c r="G370" s="8"/>
      <c r="H370" s="8"/>
    </row>
    <row r="371" ht="15.75" customHeight="1">
      <c r="B371" s="3"/>
      <c r="D371" s="8"/>
      <c r="E371" s="8"/>
      <c r="F371" s="99"/>
      <c r="G371" s="8"/>
      <c r="H371" s="8"/>
    </row>
    <row r="372" ht="15.75" customHeight="1">
      <c r="B372" s="3"/>
      <c r="D372" s="8"/>
      <c r="E372" s="8"/>
      <c r="F372" s="99"/>
      <c r="G372" s="8"/>
      <c r="H372" s="8"/>
    </row>
    <row r="373" ht="15.75" customHeight="1">
      <c r="B373" s="3"/>
      <c r="D373" s="8"/>
      <c r="E373" s="8"/>
      <c r="F373" s="99"/>
      <c r="G373" s="8"/>
      <c r="H373" s="8"/>
    </row>
    <row r="374" ht="15.75" customHeight="1">
      <c r="B374" s="3"/>
      <c r="D374" s="8"/>
      <c r="E374" s="8"/>
      <c r="F374" s="99"/>
      <c r="G374" s="8"/>
      <c r="H374" s="8"/>
    </row>
    <row r="375" ht="15.75" customHeight="1">
      <c r="B375" s="3"/>
      <c r="D375" s="8"/>
      <c r="E375" s="8"/>
      <c r="F375" s="99"/>
      <c r="G375" s="8"/>
      <c r="H375" s="8"/>
    </row>
    <row r="376" ht="15.75" customHeight="1">
      <c r="B376" s="3"/>
      <c r="D376" s="8"/>
      <c r="E376" s="8"/>
      <c r="F376" s="99"/>
      <c r="G376" s="8"/>
      <c r="H376" s="8"/>
    </row>
    <row r="377" ht="15.75" customHeight="1">
      <c r="B377" s="3"/>
      <c r="D377" s="8"/>
      <c r="E377" s="8"/>
      <c r="F377" s="99"/>
      <c r="G377" s="8"/>
      <c r="H377" s="8"/>
    </row>
    <row r="378" ht="15.75" customHeight="1">
      <c r="B378" s="3"/>
      <c r="D378" s="8"/>
      <c r="E378" s="8"/>
      <c r="F378" s="99"/>
      <c r="G378" s="8"/>
      <c r="H378" s="8"/>
    </row>
    <row r="379" ht="15.75" customHeight="1">
      <c r="B379" s="3"/>
      <c r="D379" s="8"/>
      <c r="E379" s="8"/>
      <c r="F379" s="99"/>
      <c r="G379" s="8"/>
      <c r="H379" s="8"/>
    </row>
    <row r="380" ht="15.75" customHeight="1">
      <c r="B380" s="3"/>
      <c r="D380" s="8"/>
      <c r="E380" s="8"/>
      <c r="F380" s="99"/>
      <c r="G380" s="8"/>
      <c r="H380" s="8"/>
    </row>
    <row r="381" ht="15.75" customHeight="1">
      <c r="B381" s="3"/>
      <c r="D381" s="8"/>
      <c r="E381" s="8"/>
      <c r="F381" s="99"/>
      <c r="G381" s="8"/>
      <c r="H381" s="8"/>
    </row>
    <row r="382" ht="15.75" customHeight="1">
      <c r="B382" s="3"/>
      <c r="D382" s="8"/>
      <c r="E382" s="8"/>
      <c r="F382" s="99"/>
      <c r="G382" s="8"/>
      <c r="H382" s="8"/>
    </row>
    <row r="383" ht="15.75" customHeight="1">
      <c r="B383" s="3"/>
      <c r="D383" s="8"/>
      <c r="E383" s="8"/>
      <c r="F383" s="99"/>
      <c r="G383" s="8"/>
      <c r="H383" s="8"/>
    </row>
    <row r="384" ht="15.75" customHeight="1">
      <c r="B384" s="3"/>
      <c r="D384" s="8"/>
      <c r="E384" s="8"/>
      <c r="F384" s="99"/>
      <c r="G384" s="8"/>
      <c r="H384" s="8"/>
    </row>
    <row r="385" ht="15.75" customHeight="1">
      <c r="B385" s="3"/>
      <c r="D385" s="8"/>
      <c r="E385" s="8"/>
      <c r="F385" s="99"/>
      <c r="G385" s="8"/>
      <c r="H385" s="8"/>
    </row>
    <row r="386" ht="15.75" customHeight="1">
      <c r="B386" s="3"/>
      <c r="D386" s="8"/>
      <c r="E386" s="8"/>
      <c r="F386" s="99"/>
      <c r="G386" s="8"/>
      <c r="H386" s="8"/>
    </row>
    <row r="387" ht="15.75" customHeight="1">
      <c r="B387" s="3"/>
      <c r="D387" s="8"/>
      <c r="E387" s="8"/>
      <c r="F387" s="99"/>
      <c r="G387" s="8"/>
      <c r="H387" s="8"/>
    </row>
    <row r="388" ht="15.75" customHeight="1">
      <c r="B388" s="3"/>
      <c r="D388" s="8"/>
      <c r="E388" s="8"/>
      <c r="F388" s="99"/>
      <c r="G388" s="8"/>
      <c r="H388" s="8"/>
    </row>
    <row r="389" ht="15.75" customHeight="1">
      <c r="B389" s="3"/>
      <c r="D389" s="8"/>
      <c r="E389" s="8"/>
      <c r="F389" s="99"/>
      <c r="G389" s="8"/>
      <c r="H389" s="8"/>
    </row>
    <row r="390" ht="15.75" customHeight="1">
      <c r="B390" s="3"/>
      <c r="D390" s="8"/>
      <c r="E390" s="8"/>
      <c r="F390" s="99"/>
      <c r="G390" s="8"/>
      <c r="H390" s="8"/>
    </row>
    <row r="391" ht="15.75" customHeight="1">
      <c r="B391" s="3"/>
      <c r="D391" s="8"/>
      <c r="E391" s="8"/>
      <c r="F391" s="99"/>
      <c r="G391" s="8"/>
      <c r="H391" s="8"/>
    </row>
    <row r="392" ht="15.75" customHeight="1">
      <c r="B392" s="3"/>
      <c r="D392" s="8"/>
      <c r="E392" s="8"/>
      <c r="F392" s="99"/>
      <c r="G392" s="8"/>
      <c r="H392" s="8"/>
    </row>
    <row r="393" ht="15.75" customHeight="1">
      <c r="B393" s="3"/>
      <c r="D393" s="8"/>
      <c r="E393" s="8"/>
      <c r="F393" s="99"/>
      <c r="G393" s="8"/>
      <c r="H393" s="8"/>
    </row>
    <row r="394" ht="15.75" customHeight="1">
      <c r="B394" s="3"/>
      <c r="D394" s="8"/>
      <c r="E394" s="8"/>
      <c r="F394" s="99"/>
      <c r="G394" s="8"/>
      <c r="H394" s="8"/>
    </row>
    <row r="395" ht="15.75" customHeight="1">
      <c r="B395" s="3"/>
      <c r="D395" s="8"/>
      <c r="E395" s="8"/>
      <c r="F395" s="99"/>
      <c r="G395" s="8"/>
      <c r="H395" s="8"/>
    </row>
    <row r="396" ht="15.75" customHeight="1">
      <c r="B396" s="3"/>
      <c r="D396" s="8"/>
      <c r="E396" s="8"/>
      <c r="F396" s="99"/>
      <c r="G396" s="8"/>
      <c r="H396" s="8"/>
    </row>
    <row r="397" ht="15.75" customHeight="1">
      <c r="B397" s="3"/>
      <c r="D397" s="8"/>
      <c r="E397" s="8"/>
      <c r="F397" s="99"/>
      <c r="G397" s="8"/>
      <c r="H397" s="8"/>
    </row>
    <row r="398" ht="15.75" customHeight="1">
      <c r="B398" s="3"/>
      <c r="D398" s="8"/>
      <c r="E398" s="8"/>
      <c r="F398" s="99"/>
      <c r="G398" s="8"/>
      <c r="H398" s="8"/>
    </row>
    <row r="399" ht="15.75" customHeight="1">
      <c r="B399" s="3"/>
      <c r="D399" s="8"/>
      <c r="E399" s="8"/>
      <c r="F399" s="99"/>
      <c r="G399" s="8"/>
      <c r="H399" s="8"/>
    </row>
    <row r="400" ht="15.75" customHeight="1">
      <c r="B400" s="3"/>
      <c r="D400" s="8"/>
      <c r="E400" s="8"/>
      <c r="F400" s="99"/>
      <c r="G400" s="8"/>
      <c r="H400" s="8"/>
    </row>
    <row r="401" ht="15.75" customHeight="1">
      <c r="B401" s="3"/>
      <c r="D401" s="8"/>
      <c r="E401" s="8"/>
      <c r="F401" s="99"/>
      <c r="G401" s="8"/>
      <c r="H401" s="8"/>
    </row>
    <row r="402" ht="15.75" customHeight="1">
      <c r="B402" s="3"/>
      <c r="D402" s="8"/>
      <c r="E402" s="8"/>
      <c r="F402" s="99"/>
      <c r="G402" s="8"/>
      <c r="H402" s="8"/>
    </row>
    <row r="403" ht="15.75" customHeight="1">
      <c r="B403" s="3"/>
      <c r="D403" s="8"/>
      <c r="E403" s="8"/>
      <c r="F403" s="99"/>
      <c r="G403" s="8"/>
      <c r="H403" s="8"/>
    </row>
    <row r="404" ht="15.75" customHeight="1">
      <c r="B404" s="3"/>
      <c r="D404" s="8"/>
      <c r="E404" s="8"/>
      <c r="F404" s="99"/>
      <c r="G404" s="8"/>
      <c r="H404" s="8"/>
    </row>
    <row r="405" ht="15.75" customHeight="1">
      <c r="B405" s="3"/>
      <c r="D405" s="8"/>
      <c r="E405" s="8"/>
      <c r="F405" s="99"/>
      <c r="G405" s="8"/>
      <c r="H405" s="8"/>
    </row>
    <row r="406" ht="15.75" customHeight="1">
      <c r="B406" s="3"/>
      <c r="D406" s="8"/>
      <c r="E406" s="8"/>
      <c r="F406" s="99"/>
      <c r="G406" s="8"/>
      <c r="H406" s="8"/>
    </row>
    <row r="407" ht="15.75" customHeight="1">
      <c r="B407" s="3"/>
      <c r="D407" s="8"/>
      <c r="E407" s="8"/>
      <c r="F407" s="99"/>
      <c r="G407" s="8"/>
      <c r="H407" s="8"/>
    </row>
    <row r="408" ht="15.75" customHeight="1">
      <c r="B408" s="3"/>
      <c r="D408" s="8"/>
      <c r="E408" s="8"/>
      <c r="F408" s="99"/>
      <c r="G408" s="8"/>
      <c r="H408" s="8"/>
    </row>
    <row r="409" ht="15.75" customHeight="1">
      <c r="B409" s="3"/>
      <c r="D409" s="8"/>
      <c r="E409" s="8"/>
      <c r="F409" s="99"/>
      <c r="G409" s="8"/>
      <c r="H409" s="8"/>
    </row>
    <row r="410" ht="15.75" customHeight="1">
      <c r="B410" s="3"/>
      <c r="D410" s="8"/>
      <c r="E410" s="8"/>
      <c r="F410" s="99"/>
      <c r="G410" s="8"/>
      <c r="H410" s="8"/>
    </row>
    <row r="411" ht="15.75" customHeight="1">
      <c r="B411" s="3"/>
      <c r="D411" s="8"/>
      <c r="E411" s="8"/>
      <c r="F411" s="99"/>
      <c r="G411" s="8"/>
      <c r="H411" s="8"/>
    </row>
    <row r="412" ht="15.75" customHeight="1">
      <c r="B412" s="3"/>
      <c r="D412" s="8"/>
      <c r="E412" s="8"/>
      <c r="F412" s="99"/>
      <c r="G412" s="8"/>
      <c r="H412" s="8"/>
    </row>
    <row r="413" ht="15.75" customHeight="1">
      <c r="B413" s="3"/>
      <c r="D413" s="8"/>
      <c r="E413" s="8"/>
      <c r="F413" s="99"/>
      <c r="G413" s="8"/>
      <c r="H413" s="8"/>
    </row>
    <row r="414" ht="15.75" customHeight="1">
      <c r="B414" s="3"/>
      <c r="D414" s="8"/>
      <c r="E414" s="8"/>
      <c r="F414" s="99"/>
      <c r="G414" s="8"/>
      <c r="H414" s="8"/>
    </row>
    <row r="415" ht="15.75" customHeight="1">
      <c r="B415" s="3"/>
      <c r="D415" s="8"/>
      <c r="E415" s="8"/>
      <c r="F415" s="99"/>
      <c r="G415" s="8"/>
      <c r="H415" s="8"/>
    </row>
    <row r="416" ht="15.75" customHeight="1">
      <c r="B416" s="3"/>
      <c r="D416" s="8"/>
      <c r="E416" s="8"/>
      <c r="F416" s="99"/>
      <c r="G416" s="8"/>
      <c r="H416" s="8"/>
    </row>
    <row r="417" ht="15.75" customHeight="1">
      <c r="B417" s="3"/>
      <c r="D417" s="8"/>
      <c r="E417" s="8"/>
      <c r="F417" s="99"/>
      <c r="G417" s="8"/>
      <c r="H417" s="8"/>
    </row>
    <row r="418" ht="15.75" customHeight="1">
      <c r="B418" s="3"/>
      <c r="D418" s="8"/>
      <c r="E418" s="8"/>
      <c r="F418" s="99"/>
      <c r="G418" s="8"/>
      <c r="H418" s="8"/>
    </row>
    <row r="419" ht="15.75" customHeight="1">
      <c r="B419" s="3"/>
      <c r="D419" s="8"/>
      <c r="E419" s="8"/>
      <c r="F419" s="99"/>
      <c r="G419" s="8"/>
      <c r="H419" s="8"/>
    </row>
    <row r="420" ht="15.75" customHeight="1">
      <c r="B420" s="3"/>
      <c r="D420" s="8"/>
      <c r="E420" s="8"/>
      <c r="F420" s="99"/>
      <c r="G420" s="8"/>
      <c r="H420" s="8"/>
    </row>
    <row r="421" ht="15.75" customHeight="1">
      <c r="B421" s="3"/>
      <c r="D421" s="8"/>
      <c r="E421" s="8"/>
      <c r="F421" s="99"/>
      <c r="G421" s="8"/>
      <c r="H421" s="8"/>
    </row>
    <row r="422" ht="15.75" customHeight="1">
      <c r="B422" s="3"/>
      <c r="D422" s="8"/>
      <c r="E422" s="8"/>
      <c r="F422" s="99"/>
      <c r="G422" s="8"/>
      <c r="H422" s="8"/>
    </row>
    <row r="423" ht="15.75" customHeight="1">
      <c r="B423" s="3"/>
      <c r="D423" s="8"/>
      <c r="E423" s="8"/>
      <c r="F423" s="99"/>
      <c r="G423" s="8"/>
      <c r="H423" s="8"/>
    </row>
    <row r="424" ht="15.75" customHeight="1">
      <c r="B424" s="3"/>
      <c r="D424" s="8"/>
      <c r="E424" s="8"/>
      <c r="F424" s="99"/>
      <c r="G424" s="8"/>
      <c r="H424" s="8"/>
    </row>
    <row r="425" ht="15.75" customHeight="1">
      <c r="B425" s="3"/>
      <c r="D425" s="8"/>
      <c r="E425" s="8"/>
      <c r="F425" s="99"/>
      <c r="G425" s="8"/>
      <c r="H425" s="8"/>
    </row>
    <row r="426" ht="15.75" customHeight="1">
      <c r="B426" s="3"/>
      <c r="D426" s="8"/>
      <c r="E426" s="8"/>
      <c r="F426" s="99"/>
      <c r="G426" s="8"/>
      <c r="H426" s="8"/>
    </row>
    <row r="427" ht="15.75" customHeight="1">
      <c r="B427" s="3"/>
      <c r="D427" s="8"/>
      <c r="E427" s="8"/>
      <c r="F427" s="99"/>
      <c r="G427" s="8"/>
      <c r="H427" s="8"/>
    </row>
    <row r="428" ht="15.75" customHeight="1">
      <c r="B428" s="3"/>
      <c r="D428" s="8"/>
      <c r="E428" s="8"/>
      <c r="F428" s="99"/>
      <c r="G428" s="8"/>
      <c r="H428" s="8"/>
    </row>
    <row r="429" ht="15.75" customHeight="1">
      <c r="B429" s="3"/>
      <c r="D429" s="8"/>
      <c r="E429" s="8"/>
      <c r="F429" s="99"/>
      <c r="G429" s="8"/>
      <c r="H429" s="8"/>
    </row>
    <row r="430" ht="15.75" customHeight="1">
      <c r="B430" s="3"/>
      <c r="D430" s="8"/>
      <c r="E430" s="8"/>
      <c r="F430" s="99"/>
      <c r="G430" s="8"/>
      <c r="H430" s="8"/>
    </row>
    <row r="431" ht="15.75" customHeight="1">
      <c r="B431" s="3"/>
      <c r="D431" s="8"/>
      <c r="E431" s="8"/>
      <c r="F431" s="99"/>
      <c r="G431" s="8"/>
      <c r="H431" s="8"/>
    </row>
    <row r="432" ht="15.75" customHeight="1">
      <c r="B432" s="3"/>
      <c r="D432" s="8"/>
      <c r="E432" s="8"/>
      <c r="F432" s="99"/>
      <c r="G432" s="8"/>
      <c r="H432" s="8"/>
    </row>
    <row r="433" ht="15.75" customHeight="1">
      <c r="B433" s="3"/>
      <c r="D433" s="8"/>
      <c r="E433" s="8"/>
      <c r="F433" s="99"/>
      <c r="G433" s="8"/>
      <c r="H433" s="8"/>
    </row>
    <row r="434" ht="15.75" customHeight="1">
      <c r="B434" s="3"/>
      <c r="D434" s="8"/>
      <c r="E434" s="8"/>
      <c r="F434" s="99"/>
      <c r="G434" s="8"/>
      <c r="H434" s="8"/>
    </row>
    <row r="435" ht="15.75" customHeight="1">
      <c r="B435" s="3"/>
      <c r="D435" s="8"/>
      <c r="E435" s="8"/>
      <c r="F435" s="99"/>
      <c r="G435" s="8"/>
      <c r="H435" s="8"/>
    </row>
    <row r="436" ht="15.75" customHeight="1">
      <c r="B436" s="3"/>
      <c r="D436" s="8"/>
      <c r="E436" s="8"/>
      <c r="F436" s="99"/>
      <c r="G436" s="8"/>
      <c r="H436" s="8"/>
    </row>
    <row r="437" ht="15.75" customHeight="1">
      <c r="B437" s="3"/>
      <c r="D437" s="8"/>
      <c r="E437" s="8"/>
      <c r="F437" s="99"/>
      <c r="G437" s="8"/>
      <c r="H437" s="8"/>
    </row>
    <row r="438" ht="15.75" customHeight="1">
      <c r="B438" s="3"/>
      <c r="D438" s="8"/>
      <c r="E438" s="8"/>
      <c r="F438" s="99"/>
      <c r="G438" s="8"/>
      <c r="H438" s="8"/>
    </row>
    <row r="439" ht="15.75" customHeight="1">
      <c r="B439" s="3"/>
      <c r="D439" s="8"/>
      <c r="E439" s="8"/>
      <c r="F439" s="99"/>
      <c r="G439" s="8"/>
      <c r="H439" s="8"/>
    </row>
    <row r="440" ht="15.75" customHeight="1">
      <c r="B440" s="3"/>
      <c r="D440" s="8"/>
      <c r="E440" s="8"/>
      <c r="F440" s="99"/>
      <c r="G440" s="8"/>
      <c r="H440" s="8"/>
    </row>
    <row r="441" ht="15.75" customHeight="1">
      <c r="B441" s="3"/>
      <c r="D441" s="8"/>
      <c r="E441" s="8"/>
      <c r="F441" s="99"/>
      <c r="G441" s="8"/>
      <c r="H441" s="8"/>
    </row>
    <row r="442" ht="15.75" customHeight="1">
      <c r="B442" s="3"/>
      <c r="D442" s="8"/>
      <c r="E442" s="8"/>
      <c r="F442" s="99"/>
      <c r="G442" s="8"/>
      <c r="H442" s="8"/>
    </row>
    <row r="443" ht="15.75" customHeight="1">
      <c r="B443" s="3"/>
      <c r="D443" s="8"/>
      <c r="E443" s="8"/>
      <c r="F443" s="99"/>
      <c r="G443" s="8"/>
      <c r="H443" s="8"/>
    </row>
    <row r="444" ht="15.75" customHeight="1">
      <c r="B444" s="3"/>
      <c r="D444" s="8"/>
      <c r="E444" s="8"/>
      <c r="F444" s="99"/>
      <c r="G444" s="8"/>
      <c r="H444" s="8"/>
    </row>
    <row r="445" ht="15.75" customHeight="1">
      <c r="B445" s="3"/>
      <c r="D445" s="8"/>
      <c r="E445" s="8"/>
      <c r="F445" s="99"/>
      <c r="G445" s="8"/>
      <c r="H445" s="8"/>
    </row>
    <row r="446" ht="15.75" customHeight="1">
      <c r="B446" s="3"/>
      <c r="D446" s="8"/>
      <c r="E446" s="8"/>
      <c r="F446" s="99"/>
      <c r="G446" s="8"/>
      <c r="H446" s="8"/>
    </row>
    <row r="447" ht="15.75" customHeight="1">
      <c r="B447" s="3"/>
      <c r="D447" s="8"/>
      <c r="E447" s="8"/>
      <c r="F447" s="99"/>
      <c r="G447" s="8"/>
      <c r="H447" s="8"/>
    </row>
    <row r="448" ht="15.75" customHeight="1">
      <c r="B448" s="3"/>
      <c r="D448" s="8"/>
      <c r="E448" s="8"/>
      <c r="F448" s="99"/>
      <c r="G448" s="8"/>
      <c r="H448" s="8"/>
    </row>
    <row r="449" ht="15.75" customHeight="1">
      <c r="B449" s="3"/>
      <c r="D449" s="8"/>
      <c r="E449" s="8"/>
      <c r="F449" s="99"/>
      <c r="G449" s="8"/>
      <c r="H449" s="8"/>
    </row>
    <row r="450" ht="15.75" customHeight="1">
      <c r="B450" s="3"/>
      <c r="D450" s="8"/>
      <c r="E450" s="8"/>
      <c r="F450" s="99"/>
      <c r="G450" s="8"/>
      <c r="H450" s="8"/>
    </row>
    <row r="451" ht="15.75" customHeight="1">
      <c r="B451" s="3"/>
      <c r="D451" s="8"/>
      <c r="E451" s="8"/>
      <c r="F451" s="99"/>
      <c r="G451" s="8"/>
      <c r="H451" s="8"/>
    </row>
    <row r="452" ht="15.75" customHeight="1">
      <c r="B452" s="3"/>
      <c r="D452" s="8"/>
      <c r="E452" s="8"/>
      <c r="F452" s="99"/>
      <c r="G452" s="8"/>
      <c r="H452" s="8"/>
    </row>
    <row r="453" ht="15.75" customHeight="1">
      <c r="B453" s="3"/>
      <c r="D453" s="8"/>
      <c r="E453" s="8"/>
      <c r="F453" s="99"/>
      <c r="G453" s="8"/>
      <c r="H453" s="8"/>
    </row>
    <row r="454" ht="15.75" customHeight="1">
      <c r="B454" s="3"/>
      <c r="D454" s="8"/>
      <c r="E454" s="8"/>
      <c r="F454" s="99"/>
      <c r="G454" s="8"/>
      <c r="H454" s="8"/>
    </row>
    <row r="455" ht="15.75" customHeight="1">
      <c r="B455" s="3"/>
      <c r="D455" s="8"/>
      <c r="E455" s="8"/>
      <c r="F455" s="99"/>
      <c r="G455" s="8"/>
      <c r="H455" s="8"/>
    </row>
    <row r="456" ht="15.75" customHeight="1">
      <c r="B456" s="3"/>
      <c r="D456" s="8"/>
      <c r="E456" s="8"/>
      <c r="F456" s="99"/>
      <c r="G456" s="8"/>
      <c r="H456" s="8"/>
    </row>
    <row r="457" ht="15.75" customHeight="1">
      <c r="B457" s="3"/>
      <c r="D457" s="8"/>
      <c r="E457" s="8"/>
      <c r="F457" s="99"/>
      <c r="G457" s="8"/>
      <c r="H457" s="8"/>
    </row>
    <row r="458" ht="15.75" customHeight="1">
      <c r="B458" s="3"/>
      <c r="D458" s="8"/>
      <c r="E458" s="8"/>
      <c r="F458" s="99"/>
      <c r="G458" s="8"/>
      <c r="H458" s="8"/>
    </row>
    <row r="459" ht="15.75" customHeight="1">
      <c r="B459" s="3"/>
      <c r="D459" s="8"/>
      <c r="E459" s="8"/>
      <c r="F459" s="99"/>
      <c r="G459" s="8"/>
      <c r="H459" s="8"/>
    </row>
    <row r="460" ht="15.75" customHeight="1">
      <c r="B460" s="3"/>
      <c r="D460" s="8"/>
      <c r="E460" s="8"/>
      <c r="F460" s="99"/>
      <c r="G460" s="8"/>
      <c r="H460" s="8"/>
    </row>
    <row r="461" ht="15.75" customHeight="1">
      <c r="B461" s="3"/>
      <c r="D461" s="8"/>
      <c r="E461" s="8"/>
      <c r="F461" s="99"/>
      <c r="G461" s="8"/>
      <c r="H461" s="8"/>
    </row>
    <row r="462" ht="15.75" customHeight="1">
      <c r="B462" s="3"/>
      <c r="D462" s="8"/>
      <c r="E462" s="8"/>
      <c r="F462" s="99"/>
      <c r="G462" s="8"/>
      <c r="H462" s="8"/>
    </row>
    <row r="463" ht="15.75" customHeight="1">
      <c r="B463" s="3"/>
      <c r="D463" s="8"/>
      <c r="E463" s="8"/>
      <c r="F463" s="99"/>
      <c r="G463" s="8"/>
      <c r="H463" s="8"/>
    </row>
    <row r="464" ht="15.75" customHeight="1">
      <c r="B464" s="3"/>
      <c r="D464" s="8"/>
      <c r="E464" s="8"/>
      <c r="F464" s="99"/>
      <c r="G464" s="8"/>
      <c r="H464" s="8"/>
    </row>
    <row r="465" ht="15.75" customHeight="1">
      <c r="B465" s="3"/>
      <c r="D465" s="8"/>
      <c r="E465" s="8"/>
      <c r="F465" s="99"/>
      <c r="G465" s="8"/>
      <c r="H465" s="8"/>
    </row>
    <row r="466" ht="15.75" customHeight="1">
      <c r="B466" s="3"/>
      <c r="D466" s="8"/>
      <c r="E466" s="8"/>
      <c r="F466" s="99"/>
      <c r="G466" s="8"/>
      <c r="H466" s="8"/>
    </row>
    <row r="467" ht="15.75" customHeight="1">
      <c r="B467" s="3"/>
      <c r="D467" s="8"/>
      <c r="E467" s="8"/>
      <c r="F467" s="99"/>
      <c r="G467" s="8"/>
      <c r="H467" s="8"/>
    </row>
    <row r="468" ht="15.75" customHeight="1">
      <c r="B468" s="3"/>
      <c r="D468" s="8"/>
      <c r="E468" s="8"/>
      <c r="F468" s="99"/>
      <c r="G468" s="8"/>
      <c r="H468" s="8"/>
    </row>
    <row r="469" ht="15.75" customHeight="1">
      <c r="B469" s="3"/>
      <c r="D469" s="8"/>
      <c r="E469" s="8"/>
      <c r="F469" s="99"/>
      <c r="G469" s="8"/>
      <c r="H469" s="8"/>
    </row>
    <row r="470" ht="15.75" customHeight="1">
      <c r="B470" s="3"/>
      <c r="D470" s="8"/>
      <c r="E470" s="8"/>
      <c r="F470" s="99"/>
      <c r="G470" s="8"/>
      <c r="H470" s="8"/>
    </row>
    <row r="471" ht="15.75" customHeight="1">
      <c r="B471" s="3"/>
      <c r="D471" s="8"/>
      <c r="E471" s="8"/>
      <c r="F471" s="99"/>
      <c r="G471" s="8"/>
      <c r="H471" s="8"/>
    </row>
    <row r="472" ht="15.75" customHeight="1">
      <c r="B472" s="3"/>
      <c r="D472" s="8"/>
      <c r="E472" s="8"/>
      <c r="F472" s="99"/>
      <c r="G472" s="8"/>
      <c r="H472" s="8"/>
    </row>
    <row r="473" ht="15.75" customHeight="1">
      <c r="B473" s="3"/>
      <c r="D473" s="8"/>
      <c r="E473" s="8"/>
      <c r="F473" s="99"/>
      <c r="G473" s="8"/>
      <c r="H473" s="8"/>
    </row>
    <row r="474" ht="15.75" customHeight="1">
      <c r="B474" s="3"/>
      <c r="D474" s="8"/>
      <c r="E474" s="8"/>
      <c r="F474" s="99"/>
      <c r="G474" s="8"/>
      <c r="H474" s="8"/>
    </row>
    <row r="475" ht="15.75" customHeight="1">
      <c r="B475" s="3"/>
      <c r="D475" s="8"/>
      <c r="E475" s="8"/>
      <c r="F475" s="99"/>
      <c r="G475" s="8"/>
      <c r="H475" s="8"/>
    </row>
    <row r="476" ht="15.75" customHeight="1">
      <c r="B476" s="3"/>
      <c r="D476" s="8"/>
      <c r="E476" s="8"/>
      <c r="F476" s="99"/>
      <c r="G476" s="8"/>
      <c r="H476" s="8"/>
    </row>
    <row r="477" ht="15.75" customHeight="1">
      <c r="B477" s="3"/>
      <c r="D477" s="8"/>
      <c r="E477" s="8"/>
      <c r="F477" s="99"/>
      <c r="G477" s="8"/>
      <c r="H477" s="8"/>
    </row>
    <row r="478" ht="15.75" customHeight="1">
      <c r="B478" s="3"/>
      <c r="D478" s="8"/>
      <c r="E478" s="8"/>
      <c r="F478" s="99"/>
      <c r="G478" s="8"/>
      <c r="H478" s="8"/>
    </row>
    <row r="479" ht="15.75" customHeight="1">
      <c r="B479" s="3"/>
      <c r="D479" s="8"/>
      <c r="E479" s="8"/>
      <c r="F479" s="99"/>
      <c r="G479" s="8"/>
      <c r="H479" s="8"/>
    </row>
    <row r="480" ht="15.75" customHeight="1">
      <c r="B480" s="3"/>
      <c r="D480" s="8"/>
      <c r="E480" s="8"/>
      <c r="F480" s="99"/>
      <c r="G480" s="8"/>
      <c r="H480" s="8"/>
    </row>
    <row r="481" ht="15.75" customHeight="1">
      <c r="B481" s="3"/>
      <c r="D481" s="8"/>
      <c r="E481" s="8"/>
      <c r="F481" s="99"/>
      <c r="G481" s="8"/>
      <c r="H481" s="8"/>
    </row>
    <row r="482" ht="15.75" customHeight="1">
      <c r="B482" s="3"/>
      <c r="D482" s="8"/>
      <c r="E482" s="8"/>
      <c r="F482" s="99"/>
      <c r="G482" s="8"/>
      <c r="H482" s="8"/>
    </row>
    <row r="483" ht="15.75" customHeight="1">
      <c r="B483" s="3"/>
      <c r="D483" s="8"/>
      <c r="E483" s="8"/>
      <c r="F483" s="99"/>
      <c r="G483" s="8"/>
      <c r="H483" s="8"/>
    </row>
    <row r="484" ht="15.75" customHeight="1">
      <c r="B484" s="3"/>
      <c r="D484" s="8"/>
      <c r="E484" s="8"/>
      <c r="F484" s="99"/>
      <c r="G484" s="8"/>
      <c r="H484" s="8"/>
    </row>
    <row r="485" ht="15.75" customHeight="1">
      <c r="B485" s="3"/>
      <c r="D485" s="8"/>
      <c r="E485" s="8"/>
      <c r="F485" s="99"/>
      <c r="G485" s="8"/>
      <c r="H485" s="8"/>
    </row>
    <row r="486" ht="15.75" customHeight="1">
      <c r="B486" s="3"/>
      <c r="D486" s="8"/>
      <c r="E486" s="8"/>
      <c r="F486" s="99"/>
      <c r="G486" s="8"/>
      <c r="H486" s="8"/>
    </row>
    <row r="487" ht="15.75" customHeight="1">
      <c r="B487" s="3"/>
      <c r="D487" s="8"/>
      <c r="E487" s="8"/>
      <c r="F487" s="99"/>
      <c r="G487" s="8"/>
      <c r="H487" s="8"/>
    </row>
    <row r="488" ht="15.75" customHeight="1">
      <c r="B488" s="3"/>
      <c r="D488" s="8"/>
      <c r="E488" s="8"/>
      <c r="F488" s="99"/>
      <c r="G488" s="8"/>
      <c r="H488" s="8"/>
    </row>
    <row r="489" ht="15.75" customHeight="1">
      <c r="B489" s="3"/>
      <c r="D489" s="8"/>
      <c r="E489" s="8"/>
      <c r="F489" s="99"/>
      <c r="G489" s="8"/>
      <c r="H489" s="8"/>
    </row>
    <row r="490" ht="15.75" customHeight="1">
      <c r="B490" s="3"/>
      <c r="D490" s="8"/>
      <c r="E490" s="8"/>
      <c r="F490" s="99"/>
      <c r="G490" s="8"/>
      <c r="H490" s="8"/>
    </row>
    <row r="491" ht="15.75" customHeight="1">
      <c r="B491" s="3"/>
      <c r="D491" s="8"/>
      <c r="E491" s="8"/>
      <c r="F491" s="99"/>
      <c r="G491" s="8"/>
      <c r="H491" s="8"/>
    </row>
    <row r="492" ht="15.75" customHeight="1">
      <c r="B492" s="3"/>
      <c r="D492" s="8"/>
      <c r="E492" s="8"/>
      <c r="F492" s="99"/>
      <c r="G492" s="8"/>
      <c r="H492" s="8"/>
    </row>
    <row r="493" ht="15.75" customHeight="1">
      <c r="B493" s="3"/>
      <c r="D493" s="8"/>
      <c r="E493" s="8"/>
      <c r="F493" s="99"/>
      <c r="G493" s="8"/>
      <c r="H493" s="8"/>
    </row>
    <row r="494" ht="15.75" customHeight="1">
      <c r="B494" s="3"/>
      <c r="D494" s="8"/>
      <c r="E494" s="8"/>
      <c r="F494" s="99"/>
      <c r="G494" s="8"/>
      <c r="H494" s="8"/>
    </row>
    <row r="495" ht="15.75" customHeight="1">
      <c r="B495" s="3"/>
      <c r="D495" s="8"/>
      <c r="E495" s="8"/>
      <c r="F495" s="99"/>
      <c r="G495" s="8"/>
      <c r="H495" s="8"/>
    </row>
    <row r="496" ht="15.75" customHeight="1">
      <c r="B496" s="3"/>
      <c r="D496" s="8"/>
      <c r="E496" s="8"/>
      <c r="F496" s="99"/>
      <c r="G496" s="8"/>
      <c r="H496" s="8"/>
    </row>
    <row r="497" ht="15.75" customHeight="1">
      <c r="B497" s="3"/>
      <c r="D497" s="8"/>
      <c r="E497" s="8"/>
      <c r="F497" s="99"/>
      <c r="G497" s="8"/>
      <c r="H497" s="8"/>
    </row>
    <row r="498" ht="15.75" customHeight="1">
      <c r="B498" s="3"/>
      <c r="D498" s="8"/>
      <c r="E498" s="8"/>
      <c r="F498" s="99"/>
      <c r="G498" s="8"/>
      <c r="H498" s="8"/>
    </row>
    <row r="499" ht="15.75" customHeight="1">
      <c r="B499" s="3"/>
      <c r="D499" s="8"/>
      <c r="E499" s="8"/>
      <c r="F499" s="99"/>
      <c r="G499" s="8"/>
      <c r="H499" s="8"/>
    </row>
    <row r="500" ht="15.75" customHeight="1">
      <c r="B500" s="3"/>
      <c r="D500" s="8"/>
      <c r="E500" s="8"/>
      <c r="F500" s="99"/>
      <c r="G500" s="8"/>
      <c r="H500" s="8"/>
    </row>
    <row r="501" ht="15.75" customHeight="1">
      <c r="B501" s="3"/>
      <c r="D501" s="8"/>
      <c r="E501" s="8"/>
      <c r="F501" s="99"/>
      <c r="G501" s="8"/>
      <c r="H501" s="8"/>
    </row>
    <row r="502" ht="15.75" customHeight="1">
      <c r="B502" s="3"/>
      <c r="D502" s="8"/>
      <c r="E502" s="8"/>
      <c r="F502" s="99"/>
      <c r="G502" s="8"/>
      <c r="H502" s="8"/>
    </row>
    <row r="503" ht="15.75" customHeight="1">
      <c r="B503" s="3"/>
      <c r="D503" s="8"/>
      <c r="E503" s="8"/>
      <c r="F503" s="99"/>
      <c r="G503" s="8"/>
      <c r="H503" s="8"/>
    </row>
    <row r="504" ht="15.75" customHeight="1">
      <c r="B504" s="3"/>
      <c r="D504" s="8"/>
      <c r="E504" s="8"/>
      <c r="F504" s="99"/>
      <c r="G504" s="8"/>
      <c r="H504" s="8"/>
    </row>
    <row r="505" ht="15.75" customHeight="1">
      <c r="B505" s="3"/>
      <c r="D505" s="8"/>
      <c r="E505" s="8"/>
      <c r="F505" s="99"/>
      <c r="G505" s="8"/>
      <c r="H505" s="8"/>
    </row>
    <row r="506" ht="15.75" customHeight="1">
      <c r="B506" s="3"/>
      <c r="D506" s="8"/>
      <c r="E506" s="8"/>
      <c r="F506" s="99"/>
      <c r="G506" s="8"/>
      <c r="H506" s="8"/>
    </row>
    <row r="507" ht="15.75" customHeight="1">
      <c r="B507" s="3"/>
      <c r="D507" s="8"/>
      <c r="E507" s="8"/>
      <c r="F507" s="99"/>
      <c r="G507" s="8"/>
      <c r="H507" s="8"/>
    </row>
    <row r="508" ht="15.75" customHeight="1">
      <c r="B508" s="3"/>
      <c r="D508" s="8"/>
      <c r="E508" s="8"/>
      <c r="F508" s="99"/>
      <c r="G508" s="8"/>
      <c r="H508" s="8"/>
    </row>
    <row r="509" ht="15.75" customHeight="1">
      <c r="B509" s="3"/>
      <c r="D509" s="8"/>
      <c r="E509" s="8"/>
      <c r="F509" s="99"/>
      <c r="G509" s="8"/>
      <c r="H509" s="8"/>
    </row>
    <row r="510" ht="15.75" customHeight="1">
      <c r="B510" s="3"/>
      <c r="D510" s="8"/>
      <c r="E510" s="8"/>
      <c r="F510" s="99"/>
      <c r="G510" s="8"/>
      <c r="H510" s="8"/>
    </row>
    <row r="511" ht="15.75" customHeight="1">
      <c r="B511" s="3"/>
      <c r="D511" s="8"/>
      <c r="E511" s="8"/>
      <c r="F511" s="99"/>
      <c r="G511" s="8"/>
      <c r="H511" s="8"/>
    </row>
    <row r="512" ht="15.75" customHeight="1">
      <c r="B512" s="3"/>
      <c r="D512" s="8"/>
      <c r="E512" s="8"/>
      <c r="F512" s="99"/>
      <c r="G512" s="8"/>
      <c r="H512" s="8"/>
    </row>
    <row r="513" ht="15.75" customHeight="1">
      <c r="B513" s="3"/>
      <c r="D513" s="8"/>
      <c r="E513" s="8"/>
      <c r="F513" s="99"/>
      <c r="G513" s="8"/>
      <c r="H513" s="8"/>
    </row>
    <row r="514" ht="15.75" customHeight="1">
      <c r="B514" s="3"/>
      <c r="D514" s="8"/>
      <c r="E514" s="8"/>
      <c r="F514" s="99"/>
      <c r="G514" s="8"/>
      <c r="H514" s="8"/>
    </row>
    <row r="515" ht="15.75" customHeight="1">
      <c r="B515" s="3"/>
      <c r="D515" s="8"/>
      <c r="E515" s="8"/>
      <c r="F515" s="99"/>
      <c r="G515" s="8"/>
      <c r="H515" s="8"/>
    </row>
    <row r="516" ht="15.75" customHeight="1">
      <c r="B516" s="3"/>
      <c r="D516" s="8"/>
      <c r="E516" s="8"/>
      <c r="F516" s="99"/>
      <c r="G516" s="8"/>
      <c r="H516" s="8"/>
    </row>
    <row r="517" ht="15.75" customHeight="1">
      <c r="B517" s="3"/>
      <c r="D517" s="8"/>
      <c r="E517" s="8"/>
      <c r="F517" s="99"/>
      <c r="G517" s="8"/>
      <c r="H517" s="8"/>
    </row>
    <row r="518" ht="15.75" customHeight="1">
      <c r="B518" s="3"/>
      <c r="D518" s="8"/>
      <c r="E518" s="8"/>
      <c r="F518" s="99"/>
      <c r="G518" s="8"/>
      <c r="H518" s="8"/>
    </row>
    <row r="519" ht="15.75" customHeight="1">
      <c r="B519" s="3"/>
      <c r="D519" s="8"/>
      <c r="E519" s="8"/>
      <c r="F519" s="99"/>
      <c r="G519" s="8"/>
      <c r="H519" s="8"/>
    </row>
    <row r="520" ht="15.75" customHeight="1">
      <c r="B520" s="3"/>
      <c r="D520" s="8"/>
      <c r="E520" s="8"/>
      <c r="F520" s="99"/>
      <c r="G520" s="8"/>
      <c r="H520" s="8"/>
    </row>
    <row r="521" ht="15.75" customHeight="1">
      <c r="B521" s="3"/>
      <c r="D521" s="8"/>
      <c r="E521" s="8"/>
      <c r="F521" s="99"/>
      <c r="G521" s="8"/>
      <c r="H521" s="8"/>
    </row>
    <row r="522" ht="15.75" customHeight="1">
      <c r="B522" s="3"/>
      <c r="D522" s="8"/>
      <c r="E522" s="8"/>
      <c r="F522" s="99"/>
      <c r="G522" s="8"/>
      <c r="H522" s="8"/>
    </row>
    <row r="523" ht="15.75" customHeight="1">
      <c r="B523" s="3"/>
      <c r="D523" s="8"/>
      <c r="E523" s="8"/>
      <c r="F523" s="99"/>
      <c r="G523" s="8"/>
      <c r="H523" s="8"/>
    </row>
    <row r="524" ht="15.75" customHeight="1">
      <c r="B524" s="3"/>
      <c r="D524" s="8"/>
      <c r="E524" s="8"/>
      <c r="F524" s="99"/>
      <c r="G524" s="8"/>
      <c r="H524" s="8"/>
    </row>
    <row r="525" ht="15.75" customHeight="1">
      <c r="B525" s="3"/>
      <c r="D525" s="8"/>
      <c r="E525" s="8"/>
      <c r="F525" s="99"/>
      <c r="G525" s="8"/>
      <c r="H525" s="8"/>
    </row>
    <row r="526" ht="15.75" customHeight="1">
      <c r="B526" s="3"/>
      <c r="D526" s="8"/>
      <c r="E526" s="8"/>
      <c r="F526" s="99"/>
      <c r="G526" s="8"/>
      <c r="H526" s="8"/>
    </row>
    <row r="527" ht="15.75" customHeight="1">
      <c r="B527" s="3"/>
      <c r="D527" s="8"/>
      <c r="E527" s="8"/>
      <c r="F527" s="99"/>
      <c r="G527" s="8"/>
      <c r="H527" s="8"/>
    </row>
    <row r="528" ht="15.75" customHeight="1">
      <c r="B528" s="3"/>
      <c r="D528" s="8"/>
      <c r="E528" s="8"/>
      <c r="F528" s="99"/>
      <c r="G528" s="8"/>
      <c r="H528" s="8"/>
    </row>
    <row r="529" ht="15.75" customHeight="1">
      <c r="B529" s="3"/>
      <c r="D529" s="8"/>
      <c r="E529" s="8"/>
      <c r="F529" s="99"/>
      <c r="G529" s="8"/>
      <c r="H529" s="8"/>
    </row>
    <row r="530" ht="15.75" customHeight="1">
      <c r="B530" s="3"/>
      <c r="D530" s="8"/>
      <c r="E530" s="8"/>
      <c r="F530" s="99"/>
      <c r="G530" s="8"/>
      <c r="H530" s="8"/>
    </row>
    <row r="531" ht="15.75" customHeight="1">
      <c r="B531" s="3"/>
      <c r="D531" s="8"/>
      <c r="E531" s="8"/>
      <c r="F531" s="99"/>
      <c r="G531" s="8"/>
      <c r="H531" s="8"/>
    </row>
    <row r="532" ht="15.75" customHeight="1">
      <c r="B532" s="3"/>
      <c r="D532" s="8"/>
      <c r="E532" s="8"/>
      <c r="F532" s="99"/>
      <c r="G532" s="8"/>
      <c r="H532" s="8"/>
    </row>
    <row r="533" ht="15.75" customHeight="1">
      <c r="B533" s="3"/>
      <c r="D533" s="8"/>
      <c r="E533" s="8"/>
      <c r="F533" s="99"/>
      <c r="G533" s="8"/>
      <c r="H533" s="8"/>
    </row>
    <row r="534" ht="15.75" customHeight="1">
      <c r="B534" s="3"/>
      <c r="D534" s="8"/>
      <c r="E534" s="8"/>
      <c r="F534" s="99"/>
      <c r="G534" s="8"/>
      <c r="H534" s="8"/>
    </row>
    <row r="535" ht="15.75" customHeight="1">
      <c r="B535" s="3"/>
      <c r="D535" s="8"/>
      <c r="E535" s="8"/>
      <c r="F535" s="99"/>
      <c r="G535" s="8"/>
      <c r="H535" s="8"/>
    </row>
    <row r="536" ht="15.75" customHeight="1">
      <c r="B536" s="3"/>
      <c r="D536" s="8"/>
      <c r="E536" s="8"/>
      <c r="F536" s="99"/>
      <c r="G536" s="8"/>
      <c r="H536" s="8"/>
    </row>
    <row r="537" ht="15.75" customHeight="1">
      <c r="B537" s="3"/>
      <c r="D537" s="8"/>
      <c r="E537" s="8"/>
      <c r="F537" s="99"/>
      <c r="G537" s="8"/>
      <c r="H537" s="8"/>
    </row>
    <row r="538" ht="15.75" customHeight="1">
      <c r="B538" s="3"/>
      <c r="D538" s="8"/>
      <c r="E538" s="8"/>
      <c r="F538" s="99"/>
      <c r="G538" s="8"/>
      <c r="H538" s="8"/>
    </row>
    <row r="539" ht="15.75" customHeight="1">
      <c r="B539" s="3"/>
      <c r="D539" s="8"/>
      <c r="E539" s="8"/>
      <c r="F539" s="99"/>
      <c r="G539" s="8"/>
      <c r="H539" s="8"/>
    </row>
    <row r="540" ht="15.75" customHeight="1">
      <c r="B540" s="3"/>
      <c r="D540" s="8"/>
      <c r="E540" s="8"/>
      <c r="F540" s="99"/>
      <c r="G540" s="8"/>
      <c r="H540" s="8"/>
    </row>
    <row r="541" ht="15.75" customHeight="1">
      <c r="B541" s="3"/>
      <c r="D541" s="8"/>
      <c r="E541" s="8"/>
      <c r="F541" s="99"/>
      <c r="G541" s="8"/>
      <c r="H541" s="8"/>
    </row>
    <row r="542" ht="15.75" customHeight="1">
      <c r="B542" s="3"/>
      <c r="D542" s="8"/>
      <c r="E542" s="8"/>
      <c r="F542" s="99"/>
      <c r="G542" s="8"/>
      <c r="H542" s="8"/>
    </row>
    <row r="543" ht="15.75" customHeight="1">
      <c r="B543" s="3"/>
      <c r="D543" s="8"/>
      <c r="E543" s="8"/>
      <c r="F543" s="99"/>
      <c r="G543" s="8"/>
      <c r="H543" s="8"/>
    </row>
    <row r="544" ht="15.75" customHeight="1">
      <c r="B544" s="3"/>
      <c r="D544" s="8"/>
      <c r="E544" s="8"/>
      <c r="F544" s="99"/>
      <c r="G544" s="8"/>
      <c r="H544" s="8"/>
    </row>
    <row r="545" ht="15.75" customHeight="1">
      <c r="B545" s="3"/>
      <c r="D545" s="8"/>
      <c r="E545" s="8"/>
      <c r="F545" s="99"/>
      <c r="G545" s="8"/>
      <c r="H545" s="8"/>
    </row>
    <row r="546" ht="15.75" customHeight="1">
      <c r="B546" s="3"/>
      <c r="D546" s="8"/>
      <c r="E546" s="8"/>
      <c r="F546" s="99"/>
      <c r="G546" s="8"/>
      <c r="H546" s="8"/>
    </row>
    <row r="547" ht="15.75" customHeight="1">
      <c r="B547" s="3"/>
      <c r="D547" s="8"/>
      <c r="E547" s="8"/>
      <c r="F547" s="99"/>
      <c r="G547" s="8"/>
      <c r="H547" s="8"/>
    </row>
    <row r="548" ht="15.75" customHeight="1">
      <c r="B548" s="3"/>
      <c r="D548" s="8"/>
      <c r="E548" s="8"/>
      <c r="F548" s="99"/>
      <c r="G548" s="8"/>
      <c r="H548" s="8"/>
    </row>
    <row r="549" ht="15.75" customHeight="1">
      <c r="B549" s="3"/>
      <c r="D549" s="8"/>
      <c r="E549" s="8"/>
      <c r="F549" s="99"/>
      <c r="G549" s="8"/>
      <c r="H549" s="8"/>
    </row>
    <row r="550" ht="15.75" customHeight="1">
      <c r="B550" s="3"/>
      <c r="D550" s="8"/>
      <c r="E550" s="8"/>
      <c r="F550" s="99"/>
      <c r="G550" s="8"/>
      <c r="H550" s="8"/>
    </row>
    <row r="551" ht="15.75" customHeight="1">
      <c r="B551" s="3"/>
      <c r="D551" s="8"/>
      <c r="E551" s="8"/>
      <c r="F551" s="99"/>
      <c r="G551" s="8"/>
      <c r="H551" s="8"/>
    </row>
    <row r="552" ht="15.75" customHeight="1">
      <c r="B552" s="3"/>
      <c r="D552" s="8"/>
      <c r="E552" s="8"/>
      <c r="F552" s="99"/>
      <c r="G552" s="8"/>
      <c r="H552" s="8"/>
    </row>
    <row r="553" ht="15.75" customHeight="1">
      <c r="B553" s="3"/>
      <c r="D553" s="8"/>
      <c r="E553" s="8"/>
      <c r="F553" s="99"/>
      <c r="G553" s="8"/>
      <c r="H553" s="8"/>
    </row>
    <row r="554" ht="15.75" customHeight="1">
      <c r="B554" s="3"/>
      <c r="D554" s="8"/>
      <c r="E554" s="8"/>
      <c r="F554" s="99"/>
      <c r="G554" s="8"/>
      <c r="H554" s="8"/>
    </row>
    <row r="555" ht="15.75" customHeight="1">
      <c r="B555" s="3"/>
      <c r="D555" s="8"/>
      <c r="E555" s="8"/>
      <c r="F555" s="99"/>
      <c r="G555" s="8"/>
      <c r="H555" s="8"/>
    </row>
    <row r="556" ht="15.75" customHeight="1">
      <c r="B556" s="3"/>
      <c r="D556" s="8"/>
      <c r="E556" s="8"/>
      <c r="F556" s="99"/>
      <c r="G556" s="8"/>
      <c r="H556" s="8"/>
    </row>
    <row r="557" ht="15.75" customHeight="1">
      <c r="B557" s="3"/>
      <c r="D557" s="8"/>
      <c r="E557" s="8"/>
      <c r="F557" s="99"/>
      <c r="G557" s="8"/>
      <c r="H557" s="8"/>
    </row>
    <row r="558" ht="15.75" customHeight="1">
      <c r="B558" s="3"/>
      <c r="D558" s="8"/>
      <c r="E558" s="8"/>
      <c r="F558" s="99"/>
      <c r="G558" s="8"/>
      <c r="H558" s="8"/>
    </row>
    <row r="559" ht="15.75" customHeight="1">
      <c r="B559" s="3"/>
      <c r="D559" s="8"/>
      <c r="E559" s="8"/>
      <c r="F559" s="99"/>
      <c r="G559" s="8"/>
      <c r="H559" s="8"/>
    </row>
    <row r="560" ht="15.75" customHeight="1">
      <c r="B560" s="3"/>
      <c r="D560" s="8"/>
      <c r="E560" s="8"/>
      <c r="F560" s="99"/>
      <c r="G560" s="8"/>
      <c r="H560" s="8"/>
    </row>
    <row r="561" ht="15.75" customHeight="1">
      <c r="B561" s="3"/>
      <c r="D561" s="8"/>
      <c r="E561" s="8"/>
      <c r="F561" s="99"/>
      <c r="G561" s="8"/>
      <c r="H561" s="8"/>
    </row>
    <row r="562" ht="15.75" customHeight="1">
      <c r="B562" s="3"/>
      <c r="D562" s="8"/>
      <c r="E562" s="8"/>
      <c r="F562" s="99"/>
      <c r="G562" s="8"/>
      <c r="H562" s="8"/>
    </row>
    <row r="563" ht="15.75" customHeight="1">
      <c r="B563" s="3"/>
      <c r="D563" s="8"/>
      <c r="E563" s="8"/>
      <c r="F563" s="99"/>
      <c r="G563" s="8"/>
      <c r="H563" s="8"/>
    </row>
    <row r="564" ht="15.75" customHeight="1">
      <c r="B564" s="3"/>
      <c r="D564" s="8"/>
      <c r="E564" s="8"/>
      <c r="F564" s="99"/>
      <c r="G564" s="8"/>
      <c r="H564" s="8"/>
    </row>
    <row r="565" ht="15.75" customHeight="1">
      <c r="B565" s="3"/>
      <c r="D565" s="8"/>
      <c r="E565" s="8"/>
      <c r="F565" s="99"/>
      <c r="G565" s="8"/>
      <c r="H565" s="8"/>
    </row>
    <row r="566" ht="15.75" customHeight="1">
      <c r="B566" s="3"/>
      <c r="D566" s="8"/>
      <c r="E566" s="8"/>
      <c r="F566" s="99"/>
      <c r="G566" s="8"/>
      <c r="H566" s="8"/>
    </row>
    <row r="567" ht="15.75" customHeight="1">
      <c r="B567" s="3"/>
      <c r="D567" s="8"/>
      <c r="E567" s="8"/>
      <c r="F567" s="99"/>
      <c r="G567" s="8"/>
      <c r="H567" s="8"/>
    </row>
    <row r="568" ht="15.75" customHeight="1">
      <c r="B568" s="3"/>
      <c r="D568" s="8"/>
      <c r="E568" s="8"/>
      <c r="F568" s="99"/>
      <c r="G568" s="8"/>
      <c r="H568" s="8"/>
    </row>
    <row r="569" ht="15.75" customHeight="1">
      <c r="B569" s="3"/>
      <c r="D569" s="8"/>
      <c r="E569" s="8"/>
      <c r="F569" s="99"/>
      <c r="G569" s="8"/>
      <c r="H569" s="8"/>
    </row>
    <row r="570" ht="15.75" customHeight="1">
      <c r="B570" s="3"/>
      <c r="D570" s="8"/>
      <c r="E570" s="8"/>
      <c r="F570" s="99"/>
      <c r="G570" s="8"/>
      <c r="H570" s="8"/>
    </row>
    <row r="571" ht="15.75" customHeight="1">
      <c r="B571" s="3"/>
      <c r="D571" s="8"/>
      <c r="E571" s="8"/>
      <c r="F571" s="99"/>
      <c r="G571" s="8"/>
      <c r="H571" s="8"/>
    </row>
    <row r="572" ht="15.75" customHeight="1">
      <c r="B572" s="3"/>
      <c r="D572" s="8"/>
      <c r="E572" s="8"/>
      <c r="F572" s="99"/>
      <c r="G572" s="8"/>
      <c r="H572" s="8"/>
    </row>
    <row r="573" ht="15.75" customHeight="1">
      <c r="B573" s="3"/>
      <c r="D573" s="8"/>
      <c r="E573" s="8"/>
      <c r="F573" s="99"/>
      <c r="G573" s="8"/>
      <c r="H573" s="8"/>
    </row>
    <row r="574" ht="15.75" customHeight="1">
      <c r="B574" s="3"/>
      <c r="D574" s="8"/>
      <c r="E574" s="8"/>
      <c r="F574" s="99"/>
      <c r="G574" s="8"/>
      <c r="H574" s="8"/>
    </row>
    <row r="575" ht="15.75" customHeight="1">
      <c r="B575" s="3"/>
      <c r="D575" s="8"/>
      <c r="E575" s="8"/>
      <c r="F575" s="99"/>
      <c r="G575" s="8"/>
      <c r="H575" s="8"/>
    </row>
    <row r="576" ht="15.75" customHeight="1">
      <c r="B576" s="3"/>
      <c r="D576" s="8"/>
      <c r="E576" s="8"/>
      <c r="F576" s="99"/>
      <c r="G576" s="8"/>
      <c r="H576" s="8"/>
    </row>
    <row r="577" ht="15.75" customHeight="1">
      <c r="B577" s="3"/>
      <c r="D577" s="8"/>
      <c r="E577" s="8"/>
      <c r="F577" s="99"/>
      <c r="G577" s="8"/>
      <c r="H577" s="8"/>
    </row>
    <row r="578" ht="15.75" customHeight="1">
      <c r="B578" s="3"/>
      <c r="D578" s="8"/>
      <c r="E578" s="8"/>
      <c r="F578" s="99"/>
      <c r="G578" s="8"/>
      <c r="H578" s="8"/>
    </row>
    <row r="579" ht="15.75" customHeight="1">
      <c r="B579" s="3"/>
      <c r="D579" s="8"/>
      <c r="E579" s="8"/>
      <c r="F579" s="99"/>
      <c r="G579" s="8"/>
      <c r="H579" s="8"/>
    </row>
    <row r="580" ht="15.75" customHeight="1">
      <c r="B580" s="3"/>
      <c r="D580" s="8"/>
      <c r="E580" s="8"/>
      <c r="F580" s="99"/>
      <c r="G580" s="8"/>
      <c r="H580" s="8"/>
    </row>
    <row r="581" ht="15.75" customHeight="1">
      <c r="B581" s="3"/>
      <c r="D581" s="8"/>
      <c r="E581" s="8"/>
      <c r="F581" s="99"/>
      <c r="G581" s="8"/>
      <c r="H581" s="8"/>
    </row>
    <row r="582" ht="15.75" customHeight="1">
      <c r="B582" s="3"/>
      <c r="D582" s="8"/>
      <c r="E582" s="8"/>
      <c r="F582" s="99"/>
      <c r="G582" s="8"/>
      <c r="H582" s="8"/>
    </row>
    <row r="583" ht="15.75" customHeight="1">
      <c r="B583" s="3"/>
      <c r="D583" s="8"/>
      <c r="E583" s="8"/>
      <c r="F583" s="99"/>
      <c r="G583" s="8"/>
      <c r="H583" s="8"/>
    </row>
    <row r="584" ht="15.75" customHeight="1">
      <c r="B584" s="3"/>
      <c r="D584" s="8"/>
      <c r="E584" s="8"/>
      <c r="F584" s="99"/>
      <c r="G584" s="8"/>
      <c r="H584" s="8"/>
    </row>
    <row r="585" ht="15.75" customHeight="1">
      <c r="B585" s="3"/>
      <c r="D585" s="8"/>
      <c r="E585" s="8"/>
      <c r="F585" s="99"/>
      <c r="G585" s="8"/>
      <c r="H585" s="8"/>
    </row>
    <row r="586" ht="15.75" customHeight="1">
      <c r="B586" s="3"/>
      <c r="D586" s="8"/>
      <c r="E586" s="8"/>
      <c r="F586" s="99"/>
      <c r="G586" s="8"/>
      <c r="H586" s="8"/>
    </row>
    <row r="587" ht="15.75" customHeight="1">
      <c r="B587" s="3"/>
      <c r="D587" s="8"/>
      <c r="E587" s="8"/>
      <c r="F587" s="99"/>
      <c r="G587" s="8"/>
      <c r="H587" s="8"/>
    </row>
    <row r="588" ht="15.75" customHeight="1">
      <c r="B588" s="3"/>
      <c r="D588" s="8"/>
      <c r="E588" s="8"/>
      <c r="F588" s="99"/>
      <c r="G588" s="8"/>
      <c r="H588" s="8"/>
    </row>
    <row r="589" ht="15.75" customHeight="1">
      <c r="B589" s="3"/>
      <c r="D589" s="8"/>
      <c r="E589" s="8"/>
      <c r="F589" s="99"/>
      <c r="G589" s="8"/>
      <c r="H589" s="8"/>
    </row>
    <row r="590" ht="15.75" customHeight="1">
      <c r="B590" s="3"/>
      <c r="D590" s="8"/>
      <c r="E590" s="8"/>
      <c r="F590" s="99"/>
      <c r="G590" s="8"/>
      <c r="H590" s="8"/>
    </row>
    <row r="591" ht="15.75" customHeight="1">
      <c r="B591" s="3"/>
      <c r="D591" s="8"/>
      <c r="E591" s="8"/>
      <c r="F591" s="99"/>
      <c r="G591" s="8"/>
      <c r="H591" s="8"/>
    </row>
    <row r="592" ht="15.75" customHeight="1">
      <c r="B592" s="3"/>
      <c r="D592" s="8"/>
      <c r="E592" s="8"/>
      <c r="F592" s="99"/>
      <c r="G592" s="8"/>
      <c r="H592" s="8"/>
    </row>
    <row r="593" ht="15.75" customHeight="1">
      <c r="B593" s="3"/>
      <c r="D593" s="8"/>
      <c r="E593" s="8"/>
      <c r="F593" s="99"/>
      <c r="G593" s="8"/>
      <c r="H593" s="8"/>
    </row>
    <row r="594" ht="15.75" customHeight="1">
      <c r="B594" s="3"/>
      <c r="D594" s="8"/>
      <c r="E594" s="8"/>
      <c r="F594" s="99"/>
      <c r="G594" s="8"/>
      <c r="H594" s="8"/>
    </row>
    <row r="595" ht="15.75" customHeight="1">
      <c r="B595" s="3"/>
      <c r="D595" s="8"/>
      <c r="E595" s="8"/>
      <c r="F595" s="99"/>
      <c r="G595" s="8"/>
      <c r="H595" s="8"/>
    </row>
    <row r="596" ht="15.75" customHeight="1">
      <c r="B596" s="3"/>
      <c r="D596" s="8"/>
      <c r="E596" s="8"/>
      <c r="F596" s="99"/>
      <c r="G596" s="8"/>
      <c r="H596" s="8"/>
    </row>
    <row r="597" ht="15.75" customHeight="1">
      <c r="B597" s="3"/>
      <c r="D597" s="8"/>
      <c r="E597" s="8"/>
      <c r="F597" s="99"/>
      <c r="G597" s="8"/>
      <c r="H597" s="8"/>
    </row>
    <row r="598" ht="15.75" customHeight="1">
      <c r="B598" s="3"/>
      <c r="D598" s="8"/>
      <c r="E598" s="8"/>
      <c r="F598" s="99"/>
      <c r="G598" s="8"/>
      <c r="H598" s="8"/>
    </row>
    <row r="599" ht="15.75" customHeight="1">
      <c r="B599" s="3"/>
      <c r="D599" s="8"/>
      <c r="E599" s="8"/>
      <c r="F599" s="99"/>
      <c r="G599" s="8"/>
      <c r="H599" s="8"/>
    </row>
    <row r="600" ht="15.75" customHeight="1">
      <c r="B600" s="3"/>
      <c r="D600" s="8"/>
      <c r="E600" s="8"/>
      <c r="F600" s="99"/>
      <c r="G600" s="8"/>
      <c r="H600" s="8"/>
    </row>
    <row r="601" ht="15.75" customHeight="1">
      <c r="B601" s="3"/>
      <c r="D601" s="8"/>
      <c r="E601" s="8"/>
      <c r="F601" s="99"/>
      <c r="G601" s="8"/>
      <c r="H601" s="8"/>
    </row>
    <row r="602" ht="15.75" customHeight="1">
      <c r="B602" s="3"/>
      <c r="D602" s="8"/>
      <c r="E602" s="8"/>
      <c r="F602" s="99"/>
      <c r="G602" s="8"/>
      <c r="H602" s="8"/>
    </row>
    <row r="603" ht="15.75" customHeight="1">
      <c r="B603" s="3"/>
      <c r="D603" s="8"/>
      <c r="E603" s="8"/>
      <c r="F603" s="99"/>
      <c r="G603" s="8"/>
      <c r="H603" s="8"/>
    </row>
    <row r="604" ht="15.75" customHeight="1">
      <c r="B604" s="3"/>
      <c r="D604" s="8"/>
      <c r="E604" s="8"/>
      <c r="F604" s="99"/>
      <c r="G604" s="8"/>
      <c r="H604" s="8"/>
    </row>
    <row r="605" ht="15.75" customHeight="1">
      <c r="B605" s="3"/>
      <c r="D605" s="8"/>
      <c r="E605" s="8"/>
      <c r="F605" s="99"/>
      <c r="G605" s="8"/>
      <c r="H605" s="8"/>
    </row>
    <row r="606" ht="15.75" customHeight="1">
      <c r="B606" s="3"/>
      <c r="D606" s="8"/>
      <c r="E606" s="8"/>
      <c r="F606" s="99"/>
      <c r="G606" s="8"/>
      <c r="H606" s="8"/>
    </row>
    <row r="607" ht="15.75" customHeight="1">
      <c r="B607" s="3"/>
      <c r="D607" s="8"/>
      <c r="E607" s="8"/>
      <c r="F607" s="99"/>
      <c r="G607" s="8"/>
      <c r="H607" s="8"/>
    </row>
    <row r="608" ht="15.75" customHeight="1">
      <c r="B608" s="3"/>
      <c r="D608" s="8"/>
      <c r="E608" s="8"/>
      <c r="F608" s="99"/>
      <c r="G608" s="8"/>
      <c r="H608" s="8"/>
    </row>
    <row r="609" ht="15.75" customHeight="1">
      <c r="B609" s="3"/>
      <c r="D609" s="8"/>
      <c r="E609" s="8"/>
      <c r="F609" s="99"/>
      <c r="G609" s="8"/>
      <c r="H609" s="8"/>
    </row>
    <row r="610" ht="15.75" customHeight="1">
      <c r="B610" s="3"/>
      <c r="D610" s="8"/>
      <c r="E610" s="8"/>
      <c r="F610" s="99"/>
      <c r="G610" s="8"/>
      <c r="H610" s="8"/>
    </row>
    <row r="611" ht="15.75" customHeight="1">
      <c r="B611" s="3"/>
      <c r="D611" s="8"/>
      <c r="E611" s="8"/>
      <c r="F611" s="99"/>
      <c r="G611" s="8"/>
      <c r="H611" s="8"/>
    </row>
    <row r="612" ht="15.75" customHeight="1">
      <c r="B612" s="3"/>
      <c r="D612" s="8"/>
      <c r="E612" s="8"/>
      <c r="F612" s="99"/>
      <c r="G612" s="8"/>
      <c r="H612" s="8"/>
    </row>
    <row r="613" ht="15.75" customHeight="1">
      <c r="B613" s="3"/>
      <c r="D613" s="8"/>
      <c r="E613" s="8"/>
      <c r="F613" s="99"/>
      <c r="G613" s="8"/>
      <c r="H613" s="8"/>
    </row>
    <row r="614" ht="15.75" customHeight="1">
      <c r="B614" s="3"/>
      <c r="D614" s="8"/>
      <c r="E614" s="8"/>
      <c r="F614" s="99"/>
      <c r="G614" s="8"/>
      <c r="H614" s="8"/>
    </row>
    <row r="615" ht="15.75" customHeight="1">
      <c r="B615" s="3"/>
      <c r="D615" s="8"/>
      <c r="E615" s="8"/>
      <c r="F615" s="99"/>
      <c r="G615" s="8"/>
      <c r="H615" s="8"/>
    </row>
    <row r="616" ht="15.75" customHeight="1">
      <c r="B616" s="3"/>
      <c r="D616" s="8"/>
      <c r="E616" s="8"/>
      <c r="F616" s="99"/>
      <c r="G616" s="8"/>
      <c r="H616" s="8"/>
    </row>
    <row r="617" ht="15.75" customHeight="1">
      <c r="B617" s="3"/>
      <c r="D617" s="8"/>
      <c r="E617" s="8"/>
      <c r="F617" s="99"/>
      <c r="G617" s="8"/>
      <c r="H617" s="8"/>
    </row>
    <row r="618" ht="15.75" customHeight="1">
      <c r="B618" s="3"/>
      <c r="D618" s="8"/>
      <c r="E618" s="8"/>
      <c r="F618" s="99"/>
      <c r="G618" s="8"/>
      <c r="H618" s="8"/>
    </row>
    <row r="619" ht="15.75" customHeight="1">
      <c r="B619" s="3"/>
      <c r="D619" s="8"/>
      <c r="E619" s="8"/>
      <c r="F619" s="99"/>
      <c r="G619" s="8"/>
      <c r="H619" s="8"/>
    </row>
    <row r="620" ht="15.75" customHeight="1">
      <c r="B620" s="3"/>
      <c r="D620" s="8"/>
      <c r="E620" s="8"/>
      <c r="F620" s="99"/>
      <c r="G620" s="8"/>
      <c r="H620" s="8"/>
    </row>
    <row r="621" ht="15.75" customHeight="1">
      <c r="B621" s="3"/>
      <c r="D621" s="8"/>
      <c r="E621" s="8"/>
      <c r="F621" s="99"/>
      <c r="G621" s="8"/>
      <c r="H621" s="8"/>
    </row>
    <row r="622" ht="15.75" customHeight="1">
      <c r="B622" s="3"/>
      <c r="D622" s="8"/>
      <c r="E622" s="8"/>
      <c r="F622" s="99"/>
      <c r="G622" s="8"/>
      <c r="H622" s="8"/>
    </row>
    <row r="623" ht="15.75" customHeight="1">
      <c r="B623" s="3"/>
      <c r="D623" s="8"/>
      <c r="E623" s="8"/>
      <c r="F623" s="99"/>
      <c r="G623" s="8"/>
      <c r="H623" s="8"/>
    </row>
    <row r="624" ht="15.75" customHeight="1">
      <c r="B624" s="3"/>
      <c r="D624" s="8"/>
      <c r="E624" s="8"/>
      <c r="F624" s="99"/>
      <c r="G624" s="8"/>
      <c r="H624" s="8"/>
    </row>
    <row r="625" ht="15.75" customHeight="1">
      <c r="B625" s="3"/>
      <c r="D625" s="8"/>
      <c r="E625" s="8"/>
      <c r="F625" s="99"/>
      <c r="G625" s="8"/>
      <c r="H625" s="8"/>
    </row>
    <row r="626" ht="15.75" customHeight="1">
      <c r="B626" s="3"/>
      <c r="D626" s="8"/>
      <c r="E626" s="8"/>
      <c r="F626" s="99"/>
      <c r="G626" s="8"/>
      <c r="H626" s="8"/>
    </row>
    <row r="627" ht="15.75" customHeight="1">
      <c r="B627" s="3"/>
      <c r="D627" s="8"/>
      <c r="E627" s="8"/>
      <c r="F627" s="99"/>
      <c r="G627" s="8"/>
      <c r="H627" s="8"/>
    </row>
    <row r="628" ht="15.75" customHeight="1">
      <c r="B628" s="3"/>
      <c r="D628" s="8"/>
      <c r="E628" s="8"/>
      <c r="F628" s="99"/>
      <c r="G628" s="8"/>
      <c r="H628" s="8"/>
    </row>
    <row r="629" ht="15.75" customHeight="1">
      <c r="B629" s="3"/>
      <c r="D629" s="8"/>
      <c r="E629" s="8"/>
      <c r="F629" s="99"/>
      <c r="G629" s="8"/>
      <c r="H629" s="8"/>
    </row>
    <row r="630" ht="15.75" customHeight="1">
      <c r="B630" s="3"/>
      <c r="D630" s="8"/>
      <c r="E630" s="8"/>
      <c r="F630" s="99"/>
      <c r="G630" s="8"/>
      <c r="H630" s="8"/>
    </row>
    <row r="631" ht="15.75" customHeight="1">
      <c r="B631" s="3"/>
      <c r="D631" s="8"/>
      <c r="E631" s="8"/>
      <c r="F631" s="99"/>
      <c r="G631" s="8"/>
      <c r="H631" s="8"/>
    </row>
    <row r="632" ht="15.75" customHeight="1">
      <c r="B632" s="3"/>
      <c r="D632" s="8"/>
      <c r="E632" s="8"/>
      <c r="F632" s="99"/>
      <c r="G632" s="8"/>
      <c r="H632" s="8"/>
    </row>
    <row r="633" ht="15.75" customHeight="1">
      <c r="B633" s="3"/>
      <c r="D633" s="8"/>
      <c r="E633" s="8"/>
      <c r="F633" s="99"/>
      <c r="G633" s="8"/>
      <c r="H633" s="8"/>
    </row>
    <row r="634" ht="15.75" customHeight="1">
      <c r="B634" s="3"/>
      <c r="D634" s="8"/>
      <c r="E634" s="8"/>
      <c r="F634" s="99"/>
      <c r="G634" s="8"/>
      <c r="H634" s="8"/>
    </row>
    <row r="635" ht="15.75" customHeight="1">
      <c r="B635" s="3"/>
      <c r="D635" s="8"/>
      <c r="E635" s="8"/>
      <c r="F635" s="99"/>
      <c r="G635" s="8"/>
      <c r="H635" s="8"/>
    </row>
    <row r="636" ht="15.75" customHeight="1">
      <c r="B636" s="3"/>
      <c r="D636" s="8"/>
      <c r="E636" s="8"/>
      <c r="F636" s="99"/>
      <c r="G636" s="8"/>
      <c r="H636" s="8"/>
    </row>
    <row r="637" ht="15.75" customHeight="1">
      <c r="B637" s="3"/>
      <c r="D637" s="8"/>
      <c r="E637" s="8"/>
      <c r="F637" s="99"/>
      <c r="G637" s="8"/>
      <c r="H637" s="8"/>
    </row>
    <row r="638" ht="15.75" customHeight="1">
      <c r="B638" s="3"/>
      <c r="D638" s="8"/>
      <c r="E638" s="8"/>
      <c r="F638" s="99"/>
      <c r="G638" s="8"/>
      <c r="H638" s="8"/>
    </row>
    <row r="639" ht="15.75" customHeight="1">
      <c r="B639" s="3"/>
      <c r="D639" s="8"/>
      <c r="E639" s="8"/>
      <c r="F639" s="99"/>
      <c r="G639" s="8"/>
      <c r="H639" s="8"/>
    </row>
    <row r="640" ht="15.75" customHeight="1">
      <c r="B640" s="3"/>
      <c r="D640" s="8"/>
      <c r="E640" s="8"/>
      <c r="F640" s="99"/>
      <c r="G640" s="8"/>
      <c r="H640" s="8"/>
    </row>
    <row r="641" ht="15.75" customHeight="1">
      <c r="B641" s="3"/>
      <c r="D641" s="8"/>
      <c r="E641" s="8"/>
      <c r="F641" s="99"/>
      <c r="G641" s="8"/>
      <c r="H641" s="8"/>
    </row>
    <row r="642" ht="15.75" customHeight="1">
      <c r="B642" s="3"/>
      <c r="D642" s="8"/>
      <c r="E642" s="8"/>
      <c r="F642" s="99"/>
      <c r="G642" s="8"/>
      <c r="H642" s="8"/>
    </row>
    <row r="643" ht="15.75" customHeight="1">
      <c r="B643" s="3"/>
      <c r="D643" s="8"/>
      <c r="E643" s="8"/>
      <c r="F643" s="99"/>
      <c r="G643" s="8"/>
      <c r="H643" s="8"/>
    </row>
    <row r="644" ht="15.75" customHeight="1">
      <c r="B644" s="3"/>
      <c r="D644" s="8"/>
      <c r="E644" s="8"/>
      <c r="F644" s="99"/>
      <c r="G644" s="8"/>
      <c r="H644" s="8"/>
    </row>
    <row r="645" ht="15.75" customHeight="1">
      <c r="B645" s="3"/>
      <c r="D645" s="8"/>
      <c r="E645" s="8"/>
      <c r="F645" s="99"/>
      <c r="G645" s="8"/>
      <c r="H645" s="8"/>
    </row>
    <row r="646" ht="15.75" customHeight="1">
      <c r="B646" s="3"/>
      <c r="D646" s="8"/>
      <c r="E646" s="8"/>
      <c r="F646" s="99"/>
      <c r="G646" s="8"/>
      <c r="H646" s="8"/>
    </row>
    <row r="647" ht="15.75" customHeight="1">
      <c r="B647" s="3"/>
      <c r="D647" s="8"/>
      <c r="E647" s="8"/>
      <c r="F647" s="99"/>
      <c r="G647" s="8"/>
      <c r="H647" s="8"/>
    </row>
    <row r="648" ht="15.75" customHeight="1">
      <c r="B648" s="3"/>
      <c r="D648" s="8"/>
      <c r="E648" s="8"/>
      <c r="F648" s="99"/>
      <c r="G648" s="8"/>
      <c r="H648" s="8"/>
    </row>
    <row r="649" ht="15.75" customHeight="1">
      <c r="B649" s="3"/>
      <c r="D649" s="8"/>
      <c r="E649" s="8"/>
      <c r="F649" s="99"/>
      <c r="G649" s="8"/>
      <c r="H649" s="8"/>
    </row>
    <row r="650" ht="15.75" customHeight="1">
      <c r="B650" s="3"/>
      <c r="D650" s="8"/>
      <c r="E650" s="8"/>
      <c r="F650" s="99"/>
      <c r="G650" s="8"/>
      <c r="H650" s="8"/>
    </row>
    <row r="651" ht="15.75" customHeight="1">
      <c r="B651" s="3"/>
      <c r="D651" s="8"/>
      <c r="E651" s="8"/>
      <c r="F651" s="99"/>
      <c r="G651" s="8"/>
      <c r="H651" s="8"/>
    </row>
    <row r="652" ht="15.75" customHeight="1">
      <c r="B652" s="3"/>
      <c r="D652" s="8"/>
      <c r="E652" s="8"/>
      <c r="F652" s="99"/>
      <c r="G652" s="8"/>
      <c r="H652" s="8"/>
    </row>
    <row r="653" ht="15.75" customHeight="1">
      <c r="B653" s="3"/>
      <c r="D653" s="8"/>
      <c r="E653" s="8"/>
      <c r="F653" s="99"/>
      <c r="G653" s="8"/>
      <c r="H653" s="8"/>
    </row>
    <row r="654" ht="15.75" customHeight="1">
      <c r="B654" s="3"/>
      <c r="D654" s="8"/>
      <c r="E654" s="8"/>
      <c r="F654" s="99"/>
      <c r="G654" s="8"/>
      <c r="H654" s="8"/>
    </row>
    <row r="655" ht="15.75" customHeight="1">
      <c r="B655" s="3"/>
      <c r="D655" s="8"/>
      <c r="E655" s="8"/>
      <c r="F655" s="99"/>
      <c r="G655" s="8"/>
      <c r="H655" s="8"/>
    </row>
    <row r="656" ht="15.75" customHeight="1">
      <c r="B656" s="3"/>
      <c r="D656" s="8"/>
      <c r="E656" s="8"/>
      <c r="F656" s="99"/>
      <c r="G656" s="8"/>
      <c r="H656" s="8"/>
    </row>
    <row r="657" ht="15.75" customHeight="1">
      <c r="B657" s="3"/>
      <c r="D657" s="8"/>
      <c r="E657" s="8"/>
      <c r="F657" s="99"/>
      <c r="G657" s="8"/>
      <c r="H657" s="8"/>
    </row>
    <row r="658" ht="15.75" customHeight="1">
      <c r="B658" s="3"/>
      <c r="D658" s="8"/>
      <c r="E658" s="8"/>
      <c r="F658" s="99"/>
      <c r="G658" s="8"/>
      <c r="H658" s="8"/>
    </row>
    <row r="659" ht="15.75" customHeight="1">
      <c r="B659" s="3"/>
      <c r="D659" s="8"/>
      <c r="E659" s="8"/>
      <c r="F659" s="99"/>
      <c r="G659" s="8"/>
      <c r="H659" s="8"/>
    </row>
    <row r="660" ht="15.75" customHeight="1">
      <c r="B660" s="3"/>
      <c r="D660" s="8"/>
      <c r="E660" s="8"/>
      <c r="F660" s="99"/>
      <c r="G660" s="8"/>
      <c r="H660" s="8"/>
    </row>
    <row r="661" ht="15.75" customHeight="1">
      <c r="B661" s="3"/>
      <c r="D661" s="8"/>
      <c r="E661" s="8"/>
      <c r="F661" s="99"/>
      <c r="G661" s="8"/>
      <c r="H661" s="8"/>
    </row>
    <row r="662" ht="15.75" customHeight="1">
      <c r="B662" s="3"/>
      <c r="D662" s="8"/>
      <c r="E662" s="8"/>
      <c r="F662" s="99"/>
      <c r="G662" s="8"/>
      <c r="H662" s="8"/>
    </row>
    <row r="663" ht="15.75" customHeight="1">
      <c r="B663" s="3"/>
      <c r="D663" s="8"/>
      <c r="E663" s="8"/>
      <c r="F663" s="99"/>
      <c r="G663" s="8"/>
      <c r="H663" s="8"/>
    </row>
    <row r="664" ht="15.75" customHeight="1">
      <c r="B664" s="3"/>
      <c r="D664" s="8"/>
      <c r="E664" s="8"/>
      <c r="F664" s="99"/>
      <c r="G664" s="8"/>
      <c r="H664" s="8"/>
    </row>
    <row r="665" ht="15.75" customHeight="1">
      <c r="B665" s="3"/>
      <c r="D665" s="8"/>
      <c r="E665" s="8"/>
      <c r="F665" s="99"/>
      <c r="G665" s="8"/>
      <c r="H665" s="8"/>
    </row>
    <row r="666" ht="15.75" customHeight="1">
      <c r="B666" s="3"/>
      <c r="D666" s="8"/>
      <c r="E666" s="8"/>
      <c r="F666" s="99"/>
      <c r="G666" s="8"/>
      <c r="H666" s="8"/>
    </row>
    <row r="667" ht="15.75" customHeight="1">
      <c r="B667" s="3"/>
      <c r="D667" s="8"/>
      <c r="E667" s="8"/>
      <c r="F667" s="99"/>
      <c r="G667" s="8"/>
      <c r="H667" s="8"/>
    </row>
    <row r="668" ht="15.75" customHeight="1">
      <c r="B668" s="3"/>
      <c r="D668" s="8"/>
      <c r="E668" s="8"/>
      <c r="F668" s="99"/>
      <c r="G668" s="8"/>
      <c r="H668" s="8"/>
    </row>
    <row r="669" ht="15.75" customHeight="1">
      <c r="B669" s="3"/>
      <c r="D669" s="8"/>
      <c r="E669" s="8"/>
      <c r="F669" s="99"/>
      <c r="G669" s="8"/>
      <c r="H669" s="8"/>
    </row>
    <row r="670" ht="15.75" customHeight="1">
      <c r="B670" s="3"/>
      <c r="D670" s="8"/>
      <c r="E670" s="8"/>
      <c r="F670" s="99"/>
      <c r="G670" s="8"/>
      <c r="H670" s="8"/>
    </row>
    <row r="671" ht="15.75" customHeight="1">
      <c r="B671" s="3"/>
      <c r="D671" s="8"/>
      <c r="E671" s="8"/>
      <c r="F671" s="99"/>
      <c r="G671" s="8"/>
      <c r="H671" s="8"/>
    </row>
    <row r="672" ht="15.75" customHeight="1">
      <c r="B672" s="3"/>
      <c r="D672" s="8"/>
      <c r="E672" s="8"/>
      <c r="F672" s="99"/>
      <c r="G672" s="8"/>
      <c r="H672" s="8"/>
    </row>
    <row r="673" ht="15.75" customHeight="1">
      <c r="B673" s="3"/>
      <c r="D673" s="8"/>
      <c r="E673" s="8"/>
      <c r="F673" s="99"/>
      <c r="G673" s="8"/>
      <c r="H673" s="8"/>
    </row>
    <row r="674" ht="15.75" customHeight="1">
      <c r="B674" s="3"/>
      <c r="D674" s="8"/>
      <c r="E674" s="8"/>
      <c r="F674" s="99"/>
      <c r="G674" s="8"/>
      <c r="H674" s="8"/>
    </row>
    <row r="675" ht="15.75" customHeight="1">
      <c r="B675" s="3"/>
      <c r="D675" s="8"/>
      <c r="E675" s="8"/>
      <c r="F675" s="99"/>
      <c r="G675" s="8"/>
      <c r="H675" s="8"/>
    </row>
    <row r="676" ht="15.75" customHeight="1">
      <c r="B676" s="3"/>
      <c r="D676" s="8"/>
      <c r="E676" s="8"/>
      <c r="F676" s="99"/>
      <c r="G676" s="8"/>
      <c r="H676" s="8"/>
    </row>
    <row r="677" ht="15.75" customHeight="1">
      <c r="B677" s="3"/>
      <c r="D677" s="8"/>
      <c r="E677" s="8"/>
      <c r="F677" s="99"/>
      <c r="G677" s="8"/>
      <c r="H677" s="8"/>
    </row>
    <row r="678" ht="15.75" customHeight="1">
      <c r="B678" s="3"/>
      <c r="D678" s="8"/>
      <c r="E678" s="8"/>
      <c r="F678" s="99"/>
      <c r="G678" s="8"/>
      <c r="H678" s="8"/>
    </row>
    <row r="679" ht="15.75" customHeight="1">
      <c r="B679" s="3"/>
      <c r="D679" s="8"/>
      <c r="E679" s="8"/>
      <c r="F679" s="99"/>
      <c r="G679" s="8"/>
      <c r="H679" s="8"/>
    </row>
    <row r="680" ht="15.75" customHeight="1">
      <c r="B680" s="3"/>
      <c r="D680" s="8"/>
      <c r="E680" s="8"/>
      <c r="F680" s="99"/>
      <c r="G680" s="8"/>
      <c r="H680" s="8"/>
    </row>
    <row r="681" ht="15.75" customHeight="1">
      <c r="B681" s="3"/>
      <c r="D681" s="8"/>
      <c r="E681" s="8"/>
      <c r="F681" s="99"/>
      <c r="G681" s="8"/>
      <c r="H681" s="8"/>
    </row>
    <row r="682" ht="15.75" customHeight="1">
      <c r="B682" s="3"/>
      <c r="D682" s="8"/>
      <c r="E682" s="8"/>
      <c r="F682" s="99"/>
      <c r="G682" s="8"/>
      <c r="H682" s="8"/>
    </row>
    <row r="683" ht="15.75" customHeight="1">
      <c r="B683" s="3"/>
      <c r="D683" s="8"/>
      <c r="E683" s="8"/>
      <c r="F683" s="99"/>
      <c r="G683" s="8"/>
      <c r="H683" s="8"/>
    </row>
    <row r="684" ht="15.75" customHeight="1">
      <c r="B684" s="3"/>
      <c r="D684" s="8"/>
      <c r="E684" s="8"/>
      <c r="F684" s="99"/>
      <c r="G684" s="8"/>
      <c r="H684" s="8"/>
    </row>
    <row r="685" ht="15.75" customHeight="1">
      <c r="B685" s="3"/>
      <c r="D685" s="8"/>
      <c r="E685" s="8"/>
      <c r="F685" s="99"/>
      <c r="G685" s="8"/>
      <c r="H685" s="8"/>
    </row>
    <row r="686" ht="15.75" customHeight="1">
      <c r="B686" s="3"/>
      <c r="D686" s="8"/>
      <c r="E686" s="8"/>
      <c r="F686" s="99"/>
      <c r="G686" s="8"/>
      <c r="H686" s="8"/>
    </row>
    <row r="687" ht="15.75" customHeight="1">
      <c r="B687" s="3"/>
      <c r="D687" s="8"/>
      <c r="E687" s="8"/>
      <c r="F687" s="99"/>
      <c r="G687" s="8"/>
      <c r="H687" s="8"/>
    </row>
    <row r="688" ht="15.75" customHeight="1">
      <c r="B688" s="3"/>
      <c r="D688" s="8"/>
      <c r="E688" s="8"/>
      <c r="F688" s="99"/>
      <c r="G688" s="8"/>
      <c r="H688" s="8"/>
    </row>
    <row r="689" ht="15.75" customHeight="1">
      <c r="B689" s="3"/>
      <c r="D689" s="8"/>
      <c r="E689" s="8"/>
      <c r="F689" s="99"/>
      <c r="G689" s="8"/>
      <c r="H689" s="8"/>
    </row>
    <row r="690" ht="15.75" customHeight="1">
      <c r="B690" s="3"/>
      <c r="D690" s="8"/>
      <c r="E690" s="8"/>
      <c r="F690" s="99"/>
      <c r="G690" s="8"/>
      <c r="H690" s="8"/>
    </row>
    <row r="691" ht="15.75" customHeight="1">
      <c r="B691" s="3"/>
      <c r="D691" s="8"/>
      <c r="E691" s="8"/>
      <c r="F691" s="99"/>
      <c r="G691" s="8"/>
      <c r="H691" s="8"/>
    </row>
    <row r="692" ht="15.75" customHeight="1">
      <c r="B692" s="3"/>
      <c r="D692" s="8"/>
      <c r="E692" s="8"/>
      <c r="F692" s="99"/>
      <c r="G692" s="8"/>
      <c r="H692" s="8"/>
    </row>
    <row r="693" ht="15.75" customHeight="1">
      <c r="B693" s="3"/>
      <c r="D693" s="8"/>
      <c r="E693" s="8"/>
      <c r="F693" s="99"/>
      <c r="G693" s="8"/>
      <c r="H693" s="8"/>
    </row>
    <row r="694" ht="15.75" customHeight="1">
      <c r="B694" s="3"/>
      <c r="D694" s="8"/>
      <c r="E694" s="8"/>
      <c r="F694" s="99"/>
      <c r="G694" s="8"/>
      <c r="H694" s="8"/>
    </row>
    <row r="695" ht="15.75" customHeight="1">
      <c r="B695" s="3"/>
      <c r="D695" s="8"/>
      <c r="E695" s="8"/>
      <c r="F695" s="99"/>
      <c r="G695" s="8"/>
      <c r="H695" s="8"/>
    </row>
    <row r="696" ht="15.75" customHeight="1">
      <c r="B696" s="3"/>
      <c r="D696" s="8"/>
      <c r="E696" s="8"/>
      <c r="F696" s="99"/>
      <c r="G696" s="8"/>
      <c r="H696" s="8"/>
    </row>
    <row r="697" ht="15.75" customHeight="1">
      <c r="B697" s="3"/>
      <c r="D697" s="8"/>
      <c r="E697" s="8"/>
      <c r="F697" s="99"/>
      <c r="G697" s="8"/>
      <c r="H697" s="8"/>
    </row>
    <row r="698" ht="15.75" customHeight="1">
      <c r="B698" s="3"/>
      <c r="D698" s="8"/>
      <c r="E698" s="8"/>
      <c r="F698" s="99"/>
      <c r="G698" s="8"/>
      <c r="H698" s="8"/>
    </row>
    <row r="699" ht="15.75" customHeight="1">
      <c r="B699" s="3"/>
      <c r="D699" s="8"/>
      <c r="E699" s="8"/>
      <c r="F699" s="99"/>
      <c r="G699" s="8"/>
      <c r="H699" s="8"/>
    </row>
    <row r="700" ht="15.75" customHeight="1">
      <c r="B700" s="3"/>
      <c r="D700" s="8"/>
      <c r="E700" s="8"/>
      <c r="F700" s="99"/>
      <c r="G700" s="8"/>
      <c r="H700" s="8"/>
    </row>
    <row r="701" ht="15.75" customHeight="1">
      <c r="B701" s="3"/>
      <c r="D701" s="8"/>
      <c r="E701" s="8"/>
      <c r="F701" s="99"/>
      <c r="G701" s="8"/>
      <c r="H701" s="8"/>
    </row>
    <row r="702" ht="15.75" customHeight="1">
      <c r="B702" s="3"/>
      <c r="D702" s="8"/>
      <c r="E702" s="8"/>
      <c r="F702" s="99"/>
      <c r="G702" s="8"/>
      <c r="H702" s="8"/>
    </row>
    <row r="703" ht="15.75" customHeight="1">
      <c r="B703" s="3"/>
      <c r="D703" s="8"/>
      <c r="E703" s="8"/>
      <c r="F703" s="99"/>
      <c r="G703" s="8"/>
      <c r="H703" s="8"/>
    </row>
    <row r="704" ht="15.75" customHeight="1">
      <c r="B704" s="3"/>
      <c r="D704" s="8"/>
      <c r="E704" s="8"/>
      <c r="F704" s="99"/>
      <c r="G704" s="8"/>
      <c r="H704" s="8"/>
    </row>
    <row r="705" ht="15.75" customHeight="1">
      <c r="B705" s="3"/>
      <c r="D705" s="8"/>
      <c r="E705" s="8"/>
      <c r="F705" s="99"/>
      <c r="G705" s="8"/>
      <c r="H705" s="8"/>
    </row>
    <row r="706" ht="15.75" customHeight="1">
      <c r="B706" s="3"/>
      <c r="D706" s="8"/>
      <c r="E706" s="8"/>
      <c r="F706" s="99"/>
      <c r="G706" s="8"/>
      <c r="H706" s="8"/>
    </row>
    <row r="707" ht="15.75" customHeight="1">
      <c r="B707" s="3"/>
      <c r="D707" s="8"/>
      <c r="E707" s="8"/>
      <c r="F707" s="99"/>
      <c r="G707" s="8"/>
      <c r="H707" s="8"/>
    </row>
    <row r="708" ht="15.75" customHeight="1">
      <c r="B708" s="3"/>
      <c r="D708" s="8"/>
      <c r="E708" s="8"/>
      <c r="F708" s="99"/>
      <c r="G708" s="8"/>
      <c r="H708" s="8"/>
    </row>
    <row r="709" ht="15.75" customHeight="1">
      <c r="B709" s="3"/>
      <c r="D709" s="8"/>
      <c r="E709" s="8"/>
      <c r="F709" s="99"/>
      <c r="G709" s="8"/>
      <c r="H709" s="8"/>
    </row>
    <row r="710" ht="15.75" customHeight="1">
      <c r="B710" s="3"/>
      <c r="D710" s="8"/>
      <c r="E710" s="8"/>
      <c r="F710" s="99"/>
      <c r="G710" s="8"/>
      <c r="H710" s="8"/>
    </row>
    <row r="711" ht="15.75" customHeight="1">
      <c r="B711" s="3"/>
      <c r="D711" s="8"/>
      <c r="E711" s="8"/>
      <c r="F711" s="99"/>
      <c r="G711" s="8"/>
      <c r="H711" s="8"/>
    </row>
    <row r="712" ht="15.75" customHeight="1">
      <c r="B712" s="3"/>
      <c r="D712" s="8"/>
      <c r="E712" s="8"/>
      <c r="F712" s="99"/>
      <c r="G712" s="8"/>
      <c r="H712" s="8"/>
    </row>
    <row r="713" ht="15.75" customHeight="1">
      <c r="B713" s="3"/>
      <c r="D713" s="8"/>
      <c r="E713" s="8"/>
      <c r="F713" s="99"/>
      <c r="G713" s="8"/>
      <c r="H713" s="8"/>
    </row>
    <row r="714" ht="15.75" customHeight="1">
      <c r="B714" s="3"/>
      <c r="D714" s="8"/>
      <c r="E714" s="8"/>
      <c r="F714" s="99"/>
      <c r="G714" s="8"/>
      <c r="H714" s="8"/>
    </row>
    <row r="715" ht="15.75" customHeight="1">
      <c r="B715" s="3"/>
      <c r="D715" s="8"/>
      <c r="E715" s="8"/>
      <c r="F715" s="99"/>
      <c r="G715" s="8"/>
      <c r="H715" s="8"/>
    </row>
    <row r="716" ht="15.75" customHeight="1">
      <c r="B716" s="3"/>
      <c r="D716" s="8"/>
      <c r="E716" s="8"/>
      <c r="F716" s="99"/>
      <c r="G716" s="8"/>
      <c r="H716" s="8"/>
    </row>
    <row r="717" ht="15.75" customHeight="1">
      <c r="B717" s="3"/>
      <c r="D717" s="8"/>
      <c r="E717" s="8"/>
      <c r="F717" s="99"/>
      <c r="G717" s="8"/>
      <c r="H717" s="8"/>
    </row>
    <row r="718" ht="15.75" customHeight="1">
      <c r="B718" s="3"/>
      <c r="D718" s="8"/>
      <c r="E718" s="8"/>
      <c r="F718" s="99"/>
      <c r="G718" s="8"/>
      <c r="H718" s="8"/>
    </row>
    <row r="719" ht="15.75" customHeight="1">
      <c r="B719" s="3"/>
      <c r="D719" s="8"/>
      <c r="E719" s="8"/>
      <c r="F719" s="99"/>
      <c r="G719" s="8"/>
      <c r="H719" s="8"/>
    </row>
    <row r="720" ht="15.75" customHeight="1">
      <c r="B720" s="3"/>
      <c r="D720" s="8"/>
      <c r="E720" s="8"/>
      <c r="F720" s="99"/>
      <c r="G720" s="8"/>
      <c r="H720" s="8"/>
    </row>
    <row r="721" ht="15.75" customHeight="1">
      <c r="B721" s="3"/>
      <c r="D721" s="8"/>
      <c r="E721" s="8"/>
      <c r="F721" s="99"/>
      <c r="G721" s="8"/>
      <c r="H721" s="8"/>
    </row>
    <row r="722" ht="15.75" customHeight="1">
      <c r="B722" s="3"/>
      <c r="D722" s="8"/>
      <c r="E722" s="8"/>
      <c r="F722" s="99"/>
      <c r="G722" s="8"/>
      <c r="H722" s="8"/>
    </row>
    <row r="723" ht="15.75" customHeight="1">
      <c r="B723" s="3"/>
      <c r="D723" s="8"/>
      <c r="E723" s="8"/>
      <c r="F723" s="99"/>
      <c r="G723" s="8"/>
      <c r="H723" s="8"/>
    </row>
    <row r="724" ht="15.75" customHeight="1">
      <c r="B724" s="3"/>
      <c r="D724" s="8"/>
      <c r="E724" s="8"/>
      <c r="F724" s="99"/>
      <c r="G724" s="8"/>
      <c r="H724" s="8"/>
    </row>
    <row r="725" ht="15.75" customHeight="1">
      <c r="B725" s="3"/>
      <c r="D725" s="8"/>
      <c r="E725" s="8"/>
      <c r="F725" s="99"/>
      <c r="G725" s="8"/>
      <c r="H725" s="8"/>
    </row>
    <row r="726" ht="15.75" customHeight="1">
      <c r="B726" s="3"/>
      <c r="D726" s="8"/>
      <c r="E726" s="8"/>
      <c r="F726" s="99"/>
      <c r="G726" s="8"/>
      <c r="H726" s="8"/>
    </row>
    <row r="727" ht="15.75" customHeight="1">
      <c r="B727" s="3"/>
      <c r="D727" s="8"/>
      <c r="E727" s="8"/>
      <c r="F727" s="99"/>
      <c r="G727" s="8"/>
      <c r="H727" s="8"/>
    </row>
    <row r="728" ht="15.75" customHeight="1">
      <c r="B728" s="3"/>
      <c r="D728" s="8"/>
      <c r="E728" s="8"/>
      <c r="F728" s="99"/>
      <c r="G728" s="8"/>
      <c r="H728" s="8"/>
    </row>
    <row r="729" ht="15.75" customHeight="1">
      <c r="B729" s="3"/>
      <c r="D729" s="8"/>
      <c r="E729" s="8"/>
      <c r="F729" s="99"/>
      <c r="G729" s="8"/>
      <c r="H729" s="8"/>
    </row>
    <row r="730" ht="15.75" customHeight="1">
      <c r="B730" s="3"/>
      <c r="D730" s="8"/>
      <c r="E730" s="8"/>
      <c r="F730" s="99"/>
      <c r="G730" s="8"/>
      <c r="H730" s="8"/>
    </row>
    <row r="731" ht="15.75" customHeight="1">
      <c r="B731" s="3"/>
      <c r="D731" s="8"/>
      <c r="E731" s="8"/>
      <c r="F731" s="99"/>
      <c r="G731" s="8"/>
      <c r="H731" s="8"/>
    </row>
    <row r="732" ht="15.75" customHeight="1">
      <c r="B732" s="3"/>
      <c r="D732" s="8"/>
      <c r="E732" s="8"/>
      <c r="F732" s="99"/>
      <c r="G732" s="8"/>
      <c r="H732" s="8"/>
    </row>
    <row r="733" ht="15.75" customHeight="1">
      <c r="B733" s="3"/>
      <c r="D733" s="8"/>
      <c r="E733" s="8"/>
      <c r="F733" s="99"/>
      <c r="G733" s="8"/>
      <c r="H733" s="8"/>
    </row>
    <row r="734" ht="15.75" customHeight="1">
      <c r="B734" s="3"/>
      <c r="D734" s="8"/>
      <c r="E734" s="8"/>
      <c r="F734" s="99"/>
      <c r="G734" s="8"/>
      <c r="H734" s="8"/>
    </row>
    <row r="735" ht="15.75" customHeight="1">
      <c r="B735" s="3"/>
      <c r="D735" s="8"/>
      <c r="E735" s="8"/>
      <c r="F735" s="99"/>
      <c r="G735" s="8"/>
      <c r="H735" s="8"/>
    </row>
    <row r="736" ht="15.75" customHeight="1">
      <c r="B736" s="3"/>
      <c r="D736" s="8"/>
      <c r="E736" s="8"/>
      <c r="F736" s="99"/>
      <c r="G736" s="8"/>
      <c r="H736" s="8"/>
    </row>
    <row r="737" ht="15.75" customHeight="1">
      <c r="B737" s="3"/>
      <c r="D737" s="8"/>
      <c r="E737" s="8"/>
      <c r="F737" s="99"/>
      <c r="G737" s="8"/>
      <c r="H737" s="8"/>
    </row>
    <row r="738" ht="15.75" customHeight="1">
      <c r="B738" s="3"/>
      <c r="D738" s="8"/>
      <c r="E738" s="8"/>
      <c r="F738" s="99"/>
      <c r="G738" s="8"/>
      <c r="H738" s="8"/>
    </row>
    <row r="739" ht="15.75" customHeight="1">
      <c r="B739" s="3"/>
      <c r="D739" s="8"/>
      <c r="E739" s="8"/>
      <c r="F739" s="99"/>
      <c r="G739" s="8"/>
      <c r="H739" s="8"/>
    </row>
    <row r="740" ht="15.75" customHeight="1">
      <c r="B740" s="3"/>
      <c r="D740" s="8"/>
      <c r="E740" s="8"/>
      <c r="F740" s="99"/>
      <c r="G740" s="8"/>
      <c r="H740" s="8"/>
    </row>
    <row r="741" ht="15.75" customHeight="1">
      <c r="B741" s="3"/>
      <c r="D741" s="8"/>
      <c r="E741" s="8"/>
      <c r="F741" s="99"/>
      <c r="G741" s="8"/>
      <c r="H741" s="8"/>
    </row>
    <row r="742" ht="15.75" customHeight="1">
      <c r="B742" s="3"/>
      <c r="D742" s="8"/>
      <c r="E742" s="8"/>
      <c r="F742" s="99"/>
      <c r="G742" s="8"/>
      <c r="H742" s="8"/>
    </row>
    <row r="743" ht="15.75" customHeight="1">
      <c r="B743" s="3"/>
      <c r="D743" s="8"/>
      <c r="E743" s="8"/>
      <c r="F743" s="99"/>
      <c r="G743" s="8"/>
      <c r="H743" s="8"/>
    </row>
    <row r="744" ht="15.75" customHeight="1">
      <c r="B744" s="3"/>
      <c r="D744" s="8"/>
      <c r="E744" s="8"/>
      <c r="F744" s="99"/>
      <c r="G744" s="8"/>
      <c r="H744" s="8"/>
    </row>
    <row r="745" ht="15.75" customHeight="1">
      <c r="B745" s="3"/>
      <c r="D745" s="8"/>
      <c r="E745" s="8"/>
      <c r="F745" s="99"/>
      <c r="G745" s="8"/>
      <c r="H745" s="8"/>
    </row>
    <row r="746" ht="15.75" customHeight="1">
      <c r="B746" s="3"/>
      <c r="D746" s="8"/>
      <c r="E746" s="8"/>
      <c r="F746" s="99"/>
      <c r="G746" s="8"/>
      <c r="H746" s="8"/>
    </row>
    <row r="747" ht="15.75" customHeight="1">
      <c r="B747" s="3"/>
      <c r="D747" s="8"/>
      <c r="E747" s="8"/>
      <c r="F747" s="99"/>
      <c r="G747" s="8"/>
      <c r="H747" s="8"/>
    </row>
    <row r="748" ht="15.75" customHeight="1">
      <c r="B748" s="3"/>
      <c r="D748" s="8"/>
      <c r="E748" s="8"/>
      <c r="F748" s="99"/>
      <c r="G748" s="8"/>
      <c r="H748" s="8"/>
    </row>
    <row r="749" ht="15.75" customHeight="1">
      <c r="B749" s="3"/>
      <c r="D749" s="8"/>
      <c r="E749" s="8"/>
      <c r="F749" s="99"/>
      <c r="G749" s="8"/>
      <c r="H749" s="8"/>
    </row>
    <row r="750" ht="15.75" customHeight="1">
      <c r="B750" s="3"/>
      <c r="D750" s="8"/>
      <c r="E750" s="8"/>
      <c r="F750" s="99"/>
      <c r="G750" s="8"/>
      <c r="H750" s="8"/>
    </row>
    <row r="751" ht="15.75" customHeight="1">
      <c r="B751" s="3"/>
      <c r="D751" s="8"/>
      <c r="E751" s="8"/>
      <c r="F751" s="99"/>
      <c r="G751" s="8"/>
      <c r="H751" s="8"/>
    </row>
    <row r="752" ht="15.75" customHeight="1">
      <c r="B752" s="3"/>
      <c r="D752" s="8"/>
      <c r="E752" s="8"/>
      <c r="F752" s="99"/>
      <c r="G752" s="8"/>
      <c r="H752" s="8"/>
    </row>
    <row r="753" ht="15.75" customHeight="1">
      <c r="B753" s="3"/>
      <c r="D753" s="8"/>
      <c r="E753" s="8"/>
      <c r="F753" s="99"/>
      <c r="G753" s="8"/>
      <c r="H753" s="8"/>
    </row>
    <row r="754" ht="15.75" customHeight="1">
      <c r="B754" s="3"/>
      <c r="D754" s="8"/>
      <c r="E754" s="8"/>
      <c r="F754" s="99"/>
      <c r="G754" s="8"/>
      <c r="H754" s="8"/>
    </row>
    <row r="755" ht="15.75" customHeight="1">
      <c r="B755" s="3"/>
      <c r="D755" s="8"/>
      <c r="E755" s="8"/>
      <c r="F755" s="99"/>
      <c r="G755" s="8"/>
      <c r="H755" s="8"/>
    </row>
    <row r="756" ht="15.75" customHeight="1">
      <c r="B756" s="3"/>
      <c r="D756" s="8"/>
      <c r="E756" s="8"/>
      <c r="F756" s="99"/>
      <c r="G756" s="8"/>
      <c r="H756" s="8"/>
    </row>
    <row r="757" ht="15.75" customHeight="1">
      <c r="B757" s="3"/>
      <c r="D757" s="8"/>
      <c r="E757" s="8"/>
      <c r="F757" s="99"/>
      <c r="G757" s="8"/>
      <c r="H757" s="8"/>
    </row>
    <row r="758" ht="15.75" customHeight="1">
      <c r="B758" s="3"/>
      <c r="D758" s="8"/>
      <c r="E758" s="8"/>
      <c r="F758" s="99"/>
      <c r="G758" s="8"/>
      <c r="H758" s="8"/>
    </row>
    <row r="759" ht="15.75" customHeight="1">
      <c r="B759" s="3"/>
      <c r="D759" s="8"/>
      <c r="E759" s="8"/>
      <c r="F759" s="99"/>
      <c r="G759" s="8"/>
      <c r="H759" s="8"/>
    </row>
    <row r="760" ht="15.75" customHeight="1">
      <c r="B760" s="3"/>
      <c r="D760" s="8"/>
      <c r="E760" s="8"/>
      <c r="F760" s="99"/>
      <c r="G760" s="8"/>
      <c r="H760" s="8"/>
    </row>
    <row r="761" ht="15.75" customHeight="1">
      <c r="B761" s="3"/>
      <c r="D761" s="8"/>
      <c r="E761" s="8"/>
      <c r="F761" s="99"/>
      <c r="G761" s="8"/>
      <c r="H761" s="8"/>
    </row>
    <row r="762" ht="15.75" customHeight="1">
      <c r="B762" s="3"/>
      <c r="D762" s="8"/>
      <c r="E762" s="8"/>
      <c r="F762" s="99"/>
      <c r="G762" s="8"/>
      <c r="H762" s="8"/>
    </row>
    <row r="763" ht="15.75" customHeight="1">
      <c r="B763" s="3"/>
      <c r="D763" s="8"/>
      <c r="E763" s="8"/>
      <c r="F763" s="99"/>
      <c r="G763" s="8"/>
      <c r="H763" s="8"/>
    </row>
    <row r="764" ht="15.75" customHeight="1">
      <c r="B764" s="3"/>
      <c r="D764" s="8"/>
      <c r="E764" s="8"/>
      <c r="F764" s="99"/>
      <c r="G764" s="8"/>
      <c r="H764" s="8"/>
    </row>
    <row r="765" ht="15.75" customHeight="1">
      <c r="B765" s="3"/>
      <c r="D765" s="8"/>
      <c r="E765" s="8"/>
      <c r="F765" s="99"/>
      <c r="G765" s="8"/>
      <c r="H765" s="8"/>
    </row>
    <row r="766" ht="15.75" customHeight="1">
      <c r="B766" s="3"/>
      <c r="D766" s="8"/>
      <c r="E766" s="8"/>
      <c r="F766" s="99"/>
      <c r="G766" s="8"/>
      <c r="H766" s="8"/>
    </row>
    <row r="767" ht="15.75" customHeight="1">
      <c r="B767" s="3"/>
      <c r="D767" s="8"/>
      <c r="E767" s="8"/>
      <c r="F767" s="99"/>
      <c r="G767" s="8"/>
      <c r="H767" s="8"/>
    </row>
    <row r="768" ht="15.75" customHeight="1">
      <c r="B768" s="3"/>
      <c r="D768" s="8"/>
      <c r="E768" s="8"/>
      <c r="F768" s="99"/>
      <c r="G768" s="8"/>
      <c r="H768" s="8"/>
    </row>
    <row r="769" ht="15.75" customHeight="1">
      <c r="B769" s="3"/>
      <c r="D769" s="8"/>
      <c r="E769" s="8"/>
      <c r="F769" s="99"/>
      <c r="G769" s="8"/>
      <c r="H769" s="8"/>
    </row>
    <row r="770" ht="15.75" customHeight="1">
      <c r="B770" s="3"/>
      <c r="D770" s="8"/>
      <c r="E770" s="8"/>
      <c r="F770" s="99"/>
      <c r="G770" s="8"/>
      <c r="H770" s="8"/>
    </row>
    <row r="771" ht="15.75" customHeight="1">
      <c r="B771" s="3"/>
      <c r="D771" s="8"/>
      <c r="E771" s="8"/>
      <c r="F771" s="99"/>
      <c r="G771" s="8"/>
      <c r="H771" s="8"/>
    </row>
    <row r="772" ht="15.75" customHeight="1">
      <c r="B772" s="3"/>
      <c r="D772" s="8"/>
      <c r="E772" s="8"/>
      <c r="F772" s="99"/>
      <c r="G772" s="8"/>
      <c r="H772" s="8"/>
    </row>
    <row r="773" ht="15.75" customHeight="1">
      <c r="B773" s="3"/>
      <c r="D773" s="8"/>
      <c r="E773" s="8"/>
      <c r="F773" s="99"/>
      <c r="G773" s="8"/>
      <c r="H773" s="8"/>
    </row>
    <row r="774" ht="15.75" customHeight="1">
      <c r="B774" s="3"/>
      <c r="D774" s="8"/>
      <c r="E774" s="8"/>
      <c r="F774" s="99"/>
      <c r="G774" s="8"/>
      <c r="H774" s="8"/>
    </row>
    <row r="775" ht="15.75" customHeight="1">
      <c r="B775" s="3"/>
      <c r="D775" s="8"/>
      <c r="E775" s="8"/>
      <c r="F775" s="99"/>
      <c r="G775" s="8"/>
      <c r="H775" s="8"/>
    </row>
    <row r="776" ht="15.75" customHeight="1">
      <c r="B776" s="3"/>
      <c r="D776" s="8"/>
      <c r="E776" s="8"/>
      <c r="F776" s="99"/>
      <c r="G776" s="8"/>
      <c r="H776" s="8"/>
    </row>
    <row r="777" ht="15.75" customHeight="1">
      <c r="B777" s="3"/>
      <c r="D777" s="8"/>
      <c r="E777" s="8"/>
      <c r="F777" s="99"/>
      <c r="G777" s="8"/>
      <c r="H777" s="8"/>
    </row>
    <row r="778" ht="15.75" customHeight="1">
      <c r="B778" s="3"/>
      <c r="D778" s="8"/>
      <c r="E778" s="8"/>
      <c r="F778" s="99"/>
      <c r="G778" s="8"/>
      <c r="H778" s="8"/>
    </row>
    <row r="779" ht="15.75" customHeight="1">
      <c r="B779" s="3"/>
      <c r="D779" s="8"/>
      <c r="E779" s="8"/>
      <c r="F779" s="99"/>
      <c r="G779" s="8"/>
      <c r="H779" s="8"/>
    </row>
    <row r="780" ht="15.75" customHeight="1">
      <c r="B780" s="3"/>
      <c r="D780" s="8"/>
      <c r="E780" s="8"/>
      <c r="F780" s="99"/>
      <c r="G780" s="8"/>
      <c r="H780" s="8"/>
    </row>
    <row r="781" ht="15.75" customHeight="1">
      <c r="B781" s="3"/>
      <c r="D781" s="8"/>
      <c r="E781" s="8"/>
      <c r="F781" s="99"/>
      <c r="G781" s="8"/>
      <c r="H781" s="8"/>
    </row>
    <row r="782" ht="15.75" customHeight="1">
      <c r="B782" s="3"/>
      <c r="D782" s="8"/>
      <c r="E782" s="8"/>
      <c r="F782" s="99"/>
      <c r="G782" s="8"/>
      <c r="H782" s="8"/>
    </row>
    <row r="783" ht="15.75" customHeight="1">
      <c r="B783" s="3"/>
      <c r="D783" s="8"/>
      <c r="E783" s="8"/>
      <c r="F783" s="99"/>
      <c r="G783" s="8"/>
      <c r="H783" s="8"/>
    </row>
    <row r="784" ht="15.75" customHeight="1">
      <c r="B784" s="3"/>
      <c r="D784" s="8"/>
      <c r="E784" s="8"/>
      <c r="F784" s="99"/>
      <c r="G784" s="8"/>
      <c r="H784" s="8"/>
    </row>
    <row r="785" ht="15.75" customHeight="1">
      <c r="B785" s="3"/>
      <c r="D785" s="8"/>
      <c r="E785" s="8"/>
      <c r="F785" s="99"/>
      <c r="G785" s="8"/>
      <c r="H785" s="8"/>
    </row>
    <row r="786" ht="15.75" customHeight="1">
      <c r="B786" s="3"/>
      <c r="D786" s="8"/>
      <c r="E786" s="8"/>
      <c r="F786" s="99"/>
      <c r="G786" s="8"/>
      <c r="H786" s="8"/>
    </row>
    <row r="787" ht="15.75" customHeight="1">
      <c r="B787" s="3"/>
      <c r="D787" s="8"/>
      <c r="E787" s="8"/>
      <c r="F787" s="99"/>
      <c r="G787" s="8"/>
      <c r="H787" s="8"/>
    </row>
    <row r="788" ht="15.75" customHeight="1">
      <c r="B788" s="3"/>
      <c r="D788" s="8"/>
      <c r="E788" s="8"/>
      <c r="F788" s="99"/>
      <c r="G788" s="8"/>
      <c r="H788" s="8"/>
    </row>
    <row r="789" ht="15.75" customHeight="1">
      <c r="B789" s="3"/>
      <c r="D789" s="8"/>
      <c r="E789" s="8"/>
      <c r="F789" s="99"/>
      <c r="G789" s="8"/>
      <c r="H789" s="8"/>
    </row>
    <row r="790" ht="15.75" customHeight="1">
      <c r="B790" s="3"/>
      <c r="D790" s="8"/>
      <c r="E790" s="8"/>
      <c r="F790" s="99"/>
      <c r="G790" s="8"/>
      <c r="H790" s="8"/>
    </row>
    <row r="791" ht="15.75" customHeight="1">
      <c r="B791" s="3"/>
      <c r="D791" s="8"/>
      <c r="E791" s="8"/>
      <c r="F791" s="99"/>
      <c r="G791" s="8"/>
      <c r="H791" s="8"/>
    </row>
    <row r="792" ht="15.75" customHeight="1">
      <c r="B792" s="3"/>
      <c r="D792" s="8"/>
      <c r="E792" s="8"/>
      <c r="F792" s="99"/>
      <c r="G792" s="8"/>
      <c r="H792" s="8"/>
    </row>
    <row r="793" ht="15.75" customHeight="1">
      <c r="B793" s="3"/>
      <c r="D793" s="8"/>
      <c r="E793" s="8"/>
      <c r="F793" s="99"/>
      <c r="G793" s="8"/>
      <c r="H793" s="8"/>
    </row>
    <row r="794" ht="15.75" customHeight="1">
      <c r="B794" s="3"/>
      <c r="D794" s="8"/>
      <c r="E794" s="8"/>
      <c r="F794" s="99"/>
      <c r="G794" s="8"/>
      <c r="H794" s="8"/>
    </row>
    <row r="795" ht="15.75" customHeight="1">
      <c r="B795" s="3"/>
      <c r="D795" s="8"/>
      <c r="E795" s="8"/>
      <c r="F795" s="99"/>
      <c r="G795" s="8"/>
      <c r="H795" s="8"/>
    </row>
    <row r="796" ht="15.75" customHeight="1">
      <c r="B796" s="3"/>
      <c r="D796" s="8"/>
      <c r="E796" s="8"/>
      <c r="F796" s="99"/>
      <c r="G796" s="8"/>
      <c r="H796" s="8"/>
    </row>
    <row r="797" ht="15.75" customHeight="1">
      <c r="B797" s="3"/>
      <c r="D797" s="8"/>
      <c r="E797" s="8"/>
      <c r="F797" s="99"/>
      <c r="G797" s="8"/>
      <c r="H797" s="8"/>
    </row>
    <row r="798" ht="15.75" customHeight="1">
      <c r="B798" s="3"/>
      <c r="D798" s="8"/>
      <c r="E798" s="8"/>
      <c r="F798" s="99"/>
      <c r="G798" s="8"/>
      <c r="H798" s="8"/>
    </row>
    <row r="799" ht="15.75" customHeight="1">
      <c r="B799" s="3"/>
      <c r="D799" s="8"/>
      <c r="E799" s="8"/>
      <c r="F799" s="99"/>
      <c r="G799" s="8"/>
      <c r="H799" s="8"/>
    </row>
    <row r="800" ht="15.75" customHeight="1">
      <c r="B800" s="3"/>
      <c r="D800" s="8"/>
      <c r="E800" s="8"/>
      <c r="F800" s="99"/>
      <c r="G800" s="8"/>
      <c r="H800" s="8"/>
    </row>
    <row r="801" ht="15.75" customHeight="1">
      <c r="B801" s="3"/>
      <c r="D801" s="8"/>
      <c r="E801" s="8"/>
      <c r="F801" s="99"/>
      <c r="G801" s="8"/>
      <c r="H801" s="8"/>
    </row>
    <row r="802" ht="15.75" customHeight="1">
      <c r="B802" s="3"/>
      <c r="D802" s="8"/>
      <c r="E802" s="8"/>
      <c r="F802" s="99"/>
      <c r="G802" s="8"/>
      <c r="H802" s="8"/>
    </row>
    <row r="803" ht="15.75" customHeight="1">
      <c r="B803" s="3"/>
      <c r="D803" s="8"/>
      <c r="E803" s="8"/>
      <c r="F803" s="99"/>
      <c r="G803" s="8"/>
      <c r="H803" s="8"/>
    </row>
    <row r="804" ht="15.75" customHeight="1">
      <c r="B804" s="3"/>
      <c r="D804" s="8"/>
      <c r="E804" s="8"/>
      <c r="F804" s="99"/>
      <c r="G804" s="8"/>
      <c r="H804" s="8"/>
    </row>
    <row r="805" ht="15.75" customHeight="1">
      <c r="B805" s="3"/>
      <c r="D805" s="8"/>
      <c r="E805" s="8"/>
      <c r="F805" s="99"/>
      <c r="G805" s="8"/>
      <c r="H805" s="8"/>
    </row>
    <row r="806" ht="15.75" customHeight="1">
      <c r="B806" s="3"/>
      <c r="D806" s="8"/>
      <c r="E806" s="8"/>
      <c r="F806" s="99"/>
      <c r="G806" s="8"/>
      <c r="H806" s="8"/>
    </row>
    <row r="807" ht="15.75" customHeight="1">
      <c r="B807" s="3"/>
      <c r="D807" s="8"/>
      <c r="E807" s="8"/>
      <c r="F807" s="99"/>
      <c r="G807" s="8"/>
      <c r="H807" s="8"/>
    </row>
    <row r="808" ht="15.75" customHeight="1">
      <c r="B808" s="3"/>
      <c r="D808" s="8"/>
      <c r="E808" s="8"/>
      <c r="F808" s="99"/>
      <c r="G808" s="8"/>
      <c r="H808" s="8"/>
    </row>
    <row r="809" ht="15.75" customHeight="1">
      <c r="B809" s="3"/>
      <c r="D809" s="8"/>
      <c r="E809" s="8"/>
      <c r="F809" s="99"/>
      <c r="G809" s="8"/>
      <c r="H809" s="8"/>
    </row>
    <row r="810" ht="15.75" customHeight="1">
      <c r="B810" s="3"/>
      <c r="D810" s="8"/>
      <c r="E810" s="8"/>
      <c r="F810" s="99"/>
      <c r="G810" s="8"/>
      <c r="H810" s="8"/>
    </row>
    <row r="811" ht="15.75" customHeight="1">
      <c r="B811" s="3"/>
      <c r="D811" s="8"/>
      <c r="E811" s="8"/>
      <c r="F811" s="99"/>
      <c r="G811" s="8"/>
      <c r="H811" s="8"/>
    </row>
    <row r="812" ht="15.75" customHeight="1">
      <c r="B812" s="3"/>
      <c r="D812" s="8"/>
      <c r="E812" s="8"/>
      <c r="F812" s="99"/>
      <c r="G812" s="8"/>
      <c r="H812" s="8"/>
    </row>
    <row r="813" ht="15.75" customHeight="1">
      <c r="B813" s="3"/>
      <c r="D813" s="8"/>
      <c r="E813" s="8"/>
      <c r="F813" s="99"/>
      <c r="G813" s="8"/>
      <c r="H813" s="8"/>
    </row>
    <row r="814" ht="15.75" customHeight="1">
      <c r="B814" s="3"/>
      <c r="D814" s="8"/>
      <c r="E814" s="8"/>
      <c r="F814" s="99"/>
      <c r="G814" s="8"/>
      <c r="H814" s="8"/>
    </row>
    <row r="815" ht="15.75" customHeight="1">
      <c r="B815" s="3"/>
      <c r="D815" s="8"/>
      <c r="E815" s="8"/>
      <c r="F815" s="99"/>
      <c r="G815" s="8"/>
      <c r="H815" s="8"/>
    </row>
    <row r="816" ht="15.75" customHeight="1">
      <c r="B816" s="3"/>
      <c r="D816" s="8"/>
      <c r="E816" s="8"/>
      <c r="F816" s="99"/>
      <c r="G816" s="8"/>
      <c r="H816" s="8"/>
    </row>
    <row r="817" ht="15.75" customHeight="1">
      <c r="B817" s="3"/>
      <c r="D817" s="8"/>
      <c r="E817" s="8"/>
      <c r="F817" s="99"/>
      <c r="G817" s="8"/>
      <c r="H817" s="8"/>
    </row>
    <row r="818" ht="15.75" customHeight="1">
      <c r="B818" s="3"/>
      <c r="D818" s="8"/>
      <c r="E818" s="8"/>
      <c r="F818" s="99"/>
      <c r="G818" s="8"/>
      <c r="H818" s="8"/>
    </row>
    <row r="819" ht="15.75" customHeight="1">
      <c r="B819" s="3"/>
      <c r="D819" s="8"/>
      <c r="E819" s="8"/>
      <c r="F819" s="99"/>
      <c r="G819" s="8"/>
      <c r="H819" s="8"/>
    </row>
    <row r="820" ht="15.75" customHeight="1">
      <c r="B820" s="3"/>
      <c r="D820" s="8"/>
      <c r="E820" s="8"/>
      <c r="F820" s="99"/>
      <c r="G820" s="8"/>
      <c r="H820" s="8"/>
    </row>
    <row r="821" ht="15.75" customHeight="1">
      <c r="B821" s="3"/>
      <c r="D821" s="8"/>
      <c r="E821" s="8"/>
      <c r="F821" s="99"/>
      <c r="G821" s="8"/>
      <c r="H821" s="8"/>
    </row>
    <row r="822" ht="15.75" customHeight="1">
      <c r="B822" s="3"/>
      <c r="D822" s="8"/>
      <c r="E822" s="8"/>
      <c r="F822" s="99"/>
      <c r="G822" s="8"/>
      <c r="H822" s="8"/>
    </row>
    <row r="823" ht="15.75" customHeight="1">
      <c r="B823" s="3"/>
      <c r="D823" s="8"/>
      <c r="E823" s="8"/>
      <c r="F823" s="99"/>
      <c r="G823" s="8"/>
      <c r="H823" s="8"/>
    </row>
    <row r="824" ht="15.75" customHeight="1">
      <c r="B824" s="3"/>
      <c r="D824" s="8"/>
      <c r="E824" s="8"/>
      <c r="F824" s="99"/>
      <c r="G824" s="8"/>
      <c r="H824" s="8"/>
    </row>
    <row r="825" ht="15.75" customHeight="1">
      <c r="B825" s="3"/>
      <c r="D825" s="8"/>
      <c r="E825" s="8"/>
      <c r="F825" s="99"/>
      <c r="G825" s="8"/>
      <c r="H825" s="8"/>
    </row>
    <row r="826" ht="15.75" customHeight="1">
      <c r="B826" s="3"/>
      <c r="D826" s="8"/>
      <c r="E826" s="8"/>
      <c r="F826" s="99"/>
      <c r="G826" s="8"/>
      <c r="H826" s="8"/>
    </row>
    <row r="827" ht="15.75" customHeight="1">
      <c r="B827" s="3"/>
      <c r="D827" s="8"/>
      <c r="E827" s="8"/>
      <c r="F827" s="99"/>
      <c r="G827" s="8"/>
      <c r="H827" s="8"/>
    </row>
    <row r="828" ht="15.75" customHeight="1">
      <c r="B828" s="3"/>
      <c r="D828" s="8"/>
      <c r="E828" s="8"/>
      <c r="F828" s="99"/>
      <c r="G828" s="8"/>
      <c r="H828" s="8"/>
    </row>
    <row r="829" ht="15.75" customHeight="1">
      <c r="B829" s="3"/>
      <c r="D829" s="8"/>
      <c r="E829" s="8"/>
      <c r="F829" s="99"/>
      <c r="G829" s="8"/>
      <c r="H829" s="8"/>
    </row>
    <row r="830" ht="15.75" customHeight="1">
      <c r="B830" s="3"/>
      <c r="D830" s="8"/>
      <c r="E830" s="8"/>
      <c r="F830" s="99"/>
      <c r="G830" s="8"/>
      <c r="H830" s="8"/>
    </row>
    <row r="831" ht="15.75" customHeight="1">
      <c r="B831" s="3"/>
      <c r="D831" s="8"/>
      <c r="E831" s="8"/>
      <c r="F831" s="99"/>
      <c r="G831" s="8"/>
      <c r="H831" s="8"/>
    </row>
    <row r="832" ht="15.75" customHeight="1">
      <c r="B832" s="3"/>
      <c r="D832" s="8"/>
      <c r="E832" s="8"/>
      <c r="F832" s="99"/>
      <c r="G832" s="8"/>
      <c r="H832" s="8"/>
    </row>
    <row r="833" ht="15.75" customHeight="1">
      <c r="B833" s="3"/>
      <c r="D833" s="8"/>
      <c r="E833" s="8"/>
      <c r="F833" s="99"/>
      <c r="G833" s="8"/>
      <c r="H833" s="8"/>
    </row>
    <row r="834" ht="15.75" customHeight="1">
      <c r="B834" s="3"/>
      <c r="D834" s="8"/>
      <c r="E834" s="8"/>
      <c r="F834" s="99"/>
      <c r="G834" s="8"/>
      <c r="H834" s="8"/>
    </row>
    <row r="835" ht="15.75" customHeight="1">
      <c r="B835" s="3"/>
      <c r="D835" s="8"/>
      <c r="E835" s="8"/>
      <c r="F835" s="99"/>
      <c r="G835" s="8"/>
      <c r="H835" s="8"/>
    </row>
    <row r="836" ht="15.75" customHeight="1">
      <c r="B836" s="3"/>
      <c r="D836" s="8"/>
      <c r="E836" s="8"/>
      <c r="F836" s="99"/>
      <c r="G836" s="8"/>
      <c r="H836" s="8"/>
    </row>
    <row r="837" ht="15.75" customHeight="1">
      <c r="B837" s="3"/>
      <c r="D837" s="8"/>
      <c r="E837" s="8"/>
      <c r="F837" s="99"/>
      <c r="G837" s="8"/>
      <c r="H837" s="8"/>
    </row>
    <row r="838" ht="15.75" customHeight="1">
      <c r="B838" s="3"/>
      <c r="D838" s="8"/>
      <c r="E838" s="8"/>
      <c r="F838" s="99"/>
      <c r="G838" s="8"/>
      <c r="H838" s="8"/>
    </row>
    <row r="839" ht="15.75" customHeight="1">
      <c r="B839" s="3"/>
      <c r="D839" s="8"/>
      <c r="E839" s="8"/>
      <c r="F839" s="99"/>
      <c r="G839" s="8"/>
      <c r="H839" s="8"/>
    </row>
    <row r="840" ht="15.75" customHeight="1">
      <c r="B840" s="3"/>
      <c r="D840" s="8"/>
      <c r="E840" s="8"/>
      <c r="F840" s="99"/>
      <c r="G840" s="8"/>
      <c r="H840" s="8"/>
    </row>
    <row r="841" ht="15.75" customHeight="1">
      <c r="B841" s="3"/>
      <c r="D841" s="8"/>
      <c r="E841" s="8"/>
      <c r="F841" s="99"/>
      <c r="G841" s="8"/>
      <c r="H841" s="8"/>
    </row>
    <row r="842" ht="15.75" customHeight="1">
      <c r="B842" s="3"/>
      <c r="D842" s="8"/>
      <c r="E842" s="8"/>
      <c r="F842" s="99"/>
      <c r="G842" s="8"/>
      <c r="H842" s="8"/>
    </row>
    <row r="843" ht="15.75" customHeight="1">
      <c r="B843" s="3"/>
      <c r="D843" s="8"/>
      <c r="E843" s="8"/>
      <c r="F843" s="99"/>
      <c r="G843" s="8"/>
      <c r="H843" s="8"/>
    </row>
    <row r="844" ht="15.75" customHeight="1">
      <c r="B844" s="3"/>
      <c r="D844" s="8"/>
      <c r="E844" s="8"/>
      <c r="F844" s="99"/>
      <c r="G844" s="8"/>
      <c r="H844" s="8"/>
    </row>
    <row r="845" ht="15.75" customHeight="1">
      <c r="B845" s="3"/>
      <c r="D845" s="8"/>
      <c r="E845" s="8"/>
      <c r="F845" s="99"/>
      <c r="G845" s="8"/>
      <c r="H845" s="8"/>
    </row>
    <row r="846" ht="15.75" customHeight="1">
      <c r="B846" s="3"/>
      <c r="D846" s="8"/>
      <c r="E846" s="8"/>
      <c r="F846" s="99"/>
      <c r="G846" s="8"/>
      <c r="H846" s="8"/>
    </row>
    <row r="847" ht="15.75" customHeight="1">
      <c r="B847" s="3"/>
      <c r="D847" s="8"/>
      <c r="E847" s="8"/>
      <c r="F847" s="99"/>
      <c r="G847" s="8"/>
      <c r="H847" s="8"/>
    </row>
    <row r="848" ht="15.75" customHeight="1">
      <c r="B848" s="3"/>
      <c r="D848" s="8"/>
      <c r="E848" s="8"/>
      <c r="F848" s="99"/>
      <c r="G848" s="8"/>
      <c r="H848" s="8"/>
    </row>
    <row r="849" ht="15.75" customHeight="1">
      <c r="B849" s="3"/>
      <c r="D849" s="8"/>
      <c r="E849" s="8"/>
      <c r="F849" s="99"/>
      <c r="G849" s="8"/>
      <c r="H849" s="8"/>
    </row>
    <row r="850" ht="15.75" customHeight="1">
      <c r="B850" s="3"/>
      <c r="D850" s="8"/>
      <c r="E850" s="8"/>
      <c r="F850" s="99"/>
      <c r="G850" s="8"/>
      <c r="H850" s="8"/>
    </row>
    <row r="851" ht="15.75" customHeight="1">
      <c r="B851" s="3"/>
      <c r="D851" s="8"/>
      <c r="E851" s="8"/>
      <c r="F851" s="99"/>
      <c r="G851" s="8"/>
      <c r="H851" s="8"/>
    </row>
    <row r="852" ht="15.75" customHeight="1">
      <c r="B852" s="3"/>
      <c r="D852" s="8"/>
      <c r="E852" s="8"/>
      <c r="F852" s="99"/>
      <c r="G852" s="8"/>
      <c r="H852" s="8"/>
    </row>
    <row r="853" ht="15.75" customHeight="1">
      <c r="B853" s="3"/>
      <c r="D853" s="8"/>
      <c r="E853" s="8"/>
      <c r="F853" s="99"/>
      <c r="G853" s="8"/>
      <c r="H853" s="8"/>
    </row>
    <row r="854" ht="15.75" customHeight="1">
      <c r="B854" s="3"/>
      <c r="D854" s="8"/>
      <c r="E854" s="8"/>
      <c r="F854" s="99"/>
      <c r="G854" s="8"/>
      <c r="H854" s="8"/>
    </row>
    <row r="855" ht="15.75" customHeight="1">
      <c r="B855" s="3"/>
      <c r="D855" s="8"/>
      <c r="E855" s="8"/>
      <c r="F855" s="99"/>
      <c r="G855" s="8"/>
      <c r="H855" s="8"/>
    </row>
    <row r="856" ht="15.75" customHeight="1">
      <c r="B856" s="3"/>
      <c r="D856" s="8"/>
      <c r="E856" s="8"/>
      <c r="F856" s="99"/>
      <c r="G856" s="8"/>
      <c r="H856" s="8"/>
    </row>
    <row r="857" ht="15.75" customHeight="1">
      <c r="B857" s="3"/>
      <c r="D857" s="8"/>
      <c r="E857" s="8"/>
      <c r="F857" s="99"/>
      <c r="G857" s="8"/>
      <c r="H857" s="8"/>
    </row>
    <row r="858" ht="15.75" customHeight="1">
      <c r="B858" s="3"/>
      <c r="D858" s="8"/>
      <c r="E858" s="8"/>
      <c r="F858" s="99"/>
      <c r="G858" s="8"/>
      <c r="H858" s="8"/>
    </row>
    <row r="859" ht="15.75" customHeight="1">
      <c r="B859" s="3"/>
      <c r="D859" s="8"/>
      <c r="E859" s="8"/>
      <c r="F859" s="99"/>
      <c r="G859" s="8"/>
      <c r="H859" s="8"/>
    </row>
    <row r="860" ht="15.75" customHeight="1">
      <c r="B860" s="3"/>
      <c r="D860" s="8"/>
      <c r="E860" s="8"/>
      <c r="F860" s="99"/>
      <c r="G860" s="8"/>
      <c r="H860" s="8"/>
    </row>
    <row r="861" ht="15.75" customHeight="1">
      <c r="B861" s="3"/>
      <c r="D861" s="8"/>
      <c r="E861" s="8"/>
      <c r="F861" s="99"/>
      <c r="G861" s="8"/>
      <c r="H861" s="8"/>
    </row>
    <row r="862" ht="15.75" customHeight="1">
      <c r="B862" s="3"/>
      <c r="D862" s="8"/>
      <c r="E862" s="8"/>
      <c r="F862" s="99"/>
      <c r="G862" s="8"/>
      <c r="H862" s="8"/>
    </row>
    <row r="863" ht="15.75" customHeight="1">
      <c r="B863" s="3"/>
      <c r="D863" s="8"/>
      <c r="E863" s="8"/>
      <c r="F863" s="99"/>
      <c r="G863" s="8"/>
      <c r="H863" s="8"/>
    </row>
    <row r="864" ht="15.75" customHeight="1">
      <c r="B864" s="3"/>
      <c r="D864" s="8"/>
      <c r="E864" s="8"/>
      <c r="F864" s="99"/>
      <c r="G864" s="8"/>
      <c r="H864" s="8"/>
    </row>
    <row r="865" ht="15.75" customHeight="1">
      <c r="B865" s="3"/>
      <c r="D865" s="8"/>
      <c r="E865" s="8"/>
      <c r="F865" s="99"/>
      <c r="G865" s="8"/>
      <c r="H865" s="8"/>
    </row>
    <row r="866" ht="15.75" customHeight="1">
      <c r="B866" s="3"/>
      <c r="D866" s="8"/>
      <c r="E866" s="8"/>
      <c r="F866" s="99"/>
      <c r="G866" s="8"/>
      <c r="H866" s="8"/>
    </row>
    <row r="867" ht="15.75" customHeight="1">
      <c r="B867" s="3"/>
      <c r="D867" s="8"/>
      <c r="E867" s="8"/>
      <c r="F867" s="99"/>
      <c r="G867" s="8"/>
      <c r="H867" s="8"/>
    </row>
    <row r="868" ht="15.75" customHeight="1">
      <c r="B868" s="3"/>
      <c r="D868" s="8"/>
      <c r="E868" s="8"/>
      <c r="F868" s="99"/>
      <c r="G868" s="8"/>
      <c r="H868" s="8"/>
    </row>
    <row r="869" ht="15.75" customHeight="1">
      <c r="B869" s="3"/>
      <c r="D869" s="8"/>
      <c r="E869" s="8"/>
      <c r="F869" s="99"/>
      <c r="G869" s="8"/>
      <c r="H869" s="8"/>
    </row>
    <row r="870" ht="15.75" customHeight="1">
      <c r="B870" s="3"/>
      <c r="D870" s="8"/>
      <c r="E870" s="8"/>
      <c r="F870" s="99"/>
      <c r="G870" s="8"/>
      <c r="H870" s="8"/>
    </row>
    <row r="871" ht="15.75" customHeight="1">
      <c r="B871" s="3"/>
      <c r="D871" s="8"/>
      <c r="E871" s="8"/>
      <c r="F871" s="99"/>
      <c r="G871" s="8"/>
      <c r="H871" s="8"/>
    </row>
    <row r="872" ht="15.75" customHeight="1">
      <c r="B872" s="3"/>
      <c r="D872" s="8"/>
      <c r="E872" s="8"/>
      <c r="F872" s="99"/>
      <c r="G872" s="8"/>
      <c r="H872" s="8"/>
    </row>
    <row r="873" ht="15.75" customHeight="1">
      <c r="B873" s="3"/>
      <c r="D873" s="8"/>
      <c r="E873" s="8"/>
      <c r="F873" s="99"/>
      <c r="G873" s="8"/>
      <c r="H873" s="8"/>
    </row>
    <row r="874" ht="15.75" customHeight="1">
      <c r="B874" s="3"/>
      <c r="D874" s="8"/>
      <c r="E874" s="8"/>
      <c r="F874" s="99"/>
      <c r="G874" s="8"/>
      <c r="H874" s="8"/>
    </row>
    <row r="875" ht="15.75" customHeight="1">
      <c r="B875" s="3"/>
      <c r="D875" s="8"/>
      <c r="E875" s="8"/>
      <c r="F875" s="99"/>
      <c r="G875" s="8"/>
      <c r="H875" s="8"/>
    </row>
    <row r="876" ht="15.75" customHeight="1">
      <c r="B876" s="3"/>
      <c r="D876" s="8"/>
      <c r="E876" s="8"/>
      <c r="F876" s="99"/>
      <c r="G876" s="8"/>
      <c r="H876" s="8"/>
    </row>
    <row r="877" ht="15.75" customHeight="1">
      <c r="B877" s="3"/>
      <c r="D877" s="8"/>
      <c r="E877" s="8"/>
      <c r="F877" s="99"/>
      <c r="G877" s="8"/>
      <c r="H877" s="8"/>
    </row>
    <row r="878" ht="15.75" customHeight="1">
      <c r="B878" s="3"/>
      <c r="D878" s="8"/>
      <c r="E878" s="8"/>
      <c r="F878" s="99"/>
      <c r="G878" s="8"/>
      <c r="H878" s="8"/>
    </row>
    <row r="879" ht="15.75" customHeight="1">
      <c r="B879" s="3"/>
      <c r="D879" s="8"/>
      <c r="E879" s="8"/>
      <c r="F879" s="99"/>
      <c r="G879" s="8"/>
      <c r="H879" s="8"/>
    </row>
    <row r="880" ht="15.75" customHeight="1">
      <c r="B880" s="3"/>
      <c r="D880" s="8"/>
      <c r="E880" s="8"/>
      <c r="F880" s="99"/>
      <c r="G880" s="8"/>
      <c r="H880" s="8"/>
    </row>
    <row r="881" ht="15.75" customHeight="1">
      <c r="B881" s="3"/>
      <c r="D881" s="8"/>
      <c r="E881" s="8"/>
      <c r="F881" s="99"/>
      <c r="G881" s="8"/>
      <c r="H881" s="8"/>
    </row>
    <row r="882" ht="15.75" customHeight="1">
      <c r="B882" s="3"/>
      <c r="D882" s="8"/>
      <c r="E882" s="8"/>
      <c r="F882" s="99"/>
      <c r="G882" s="8"/>
      <c r="H882" s="8"/>
    </row>
    <row r="883" ht="15.75" customHeight="1">
      <c r="B883" s="3"/>
      <c r="D883" s="8"/>
      <c r="E883" s="8"/>
      <c r="F883" s="99"/>
      <c r="G883" s="8"/>
      <c r="H883" s="8"/>
    </row>
    <row r="884" ht="15.75" customHeight="1">
      <c r="B884" s="3"/>
      <c r="D884" s="8"/>
      <c r="E884" s="8"/>
      <c r="F884" s="99"/>
      <c r="G884" s="8"/>
      <c r="H884" s="8"/>
    </row>
    <row r="885" ht="15.75" customHeight="1">
      <c r="B885" s="3"/>
      <c r="D885" s="8"/>
      <c r="E885" s="8"/>
      <c r="F885" s="99"/>
      <c r="G885" s="8"/>
      <c r="H885" s="8"/>
    </row>
    <row r="886" ht="15.75" customHeight="1">
      <c r="B886" s="3"/>
      <c r="D886" s="8"/>
      <c r="E886" s="8"/>
      <c r="F886" s="99"/>
      <c r="G886" s="8"/>
      <c r="H886" s="8"/>
    </row>
    <row r="887" ht="15.75" customHeight="1">
      <c r="B887" s="3"/>
      <c r="D887" s="8"/>
      <c r="E887" s="8"/>
      <c r="F887" s="99"/>
      <c r="G887" s="8"/>
      <c r="H887" s="8"/>
    </row>
    <row r="888" ht="15.75" customHeight="1">
      <c r="B888" s="3"/>
      <c r="D888" s="8"/>
      <c r="E888" s="8"/>
      <c r="F888" s="99"/>
      <c r="G888" s="8"/>
      <c r="H888" s="8"/>
    </row>
    <row r="889" ht="15.75" customHeight="1">
      <c r="B889" s="3"/>
      <c r="D889" s="8"/>
      <c r="E889" s="8"/>
      <c r="F889" s="99"/>
      <c r="G889" s="8"/>
      <c r="H889" s="8"/>
    </row>
    <row r="890" ht="15.75" customHeight="1">
      <c r="B890" s="3"/>
      <c r="D890" s="8"/>
      <c r="E890" s="8"/>
      <c r="F890" s="99"/>
      <c r="G890" s="8"/>
      <c r="H890" s="8"/>
    </row>
    <row r="891" ht="15.75" customHeight="1">
      <c r="B891" s="3"/>
      <c r="D891" s="8"/>
      <c r="E891" s="8"/>
      <c r="F891" s="99"/>
      <c r="G891" s="8"/>
      <c r="H891" s="8"/>
    </row>
    <row r="892" ht="15.75" customHeight="1">
      <c r="B892" s="3"/>
      <c r="D892" s="8"/>
      <c r="E892" s="8"/>
      <c r="F892" s="99"/>
      <c r="G892" s="8"/>
      <c r="H892" s="8"/>
    </row>
    <row r="893" ht="15.75" customHeight="1">
      <c r="B893" s="3"/>
      <c r="D893" s="8"/>
      <c r="E893" s="8"/>
      <c r="F893" s="99"/>
      <c r="G893" s="8"/>
      <c r="H893" s="8"/>
    </row>
    <row r="894" ht="15.75" customHeight="1">
      <c r="B894" s="3"/>
      <c r="D894" s="8"/>
      <c r="E894" s="8"/>
      <c r="F894" s="99"/>
      <c r="G894" s="8"/>
      <c r="H894" s="8"/>
    </row>
    <row r="895" ht="15.75" customHeight="1">
      <c r="B895" s="3"/>
      <c r="D895" s="8"/>
      <c r="E895" s="8"/>
      <c r="F895" s="99"/>
      <c r="G895" s="8"/>
      <c r="H895" s="8"/>
    </row>
    <row r="896" ht="15.75" customHeight="1">
      <c r="B896" s="3"/>
      <c r="D896" s="8"/>
      <c r="E896" s="8"/>
      <c r="F896" s="99"/>
      <c r="G896" s="8"/>
      <c r="H896" s="8"/>
    </row>
    <row r="897" ht="15.75" customHeight="1">
      <c r="B897" s="3"/>
      <c r="D897" s="8"/>
      <c r="E897" s="8"/>
      <c r="F897" s="99"/>
      <c r="G897" s="8"/>
      <c r="H897" s="8"/>
    </row>
    <row r="898" ht="15.75" customHeight="1">
      <c r="B898" s="3"/>
      <c r="D898" s="8"/>
      <c r="E898" s="8"/>
      <c r="F898" s="99"/>
      <c r="G898" s="8"/>
      <c r="H898" s="8"/>
    </row>
    <row r="899" ht="15.75" customHeight="1">
      <c r="B899" s="3"/>
      <c r="D899" s="8"/>
      <c r="E899" s="8"/>
      <c r="F899" s="99"/>
      <c r="G899" s="8"/>
      <c r="H899" s="8"/>
    </row>
    <row r="900" ht="15.75" customHeight="1">
      <c r="B900" s="3"/>
      <c r="D900" s="8"/>
      <c r="E900" s="8"/>
      <c r="F900" s="99"/>
      <c r="G900" s="8"/>
      <c r="H900" s="8"/>
    </row>
    <row r="901" ht="15.75" customHeight="1">
      <c r="B901" s="3"/>
      <c r="D901" s="8"/>
      <c r="E901" s="8"/>
      <c r="F901" s="99"/>
      <c r="G901" s="8"/>
      <c r="H901" s="8"/>
    </row>
    <row r="902" ht="15.75" customHeight="1">
      <c r="B902" s="3"/>
      <c r="D902" s="8"/>
      <c r="E902" s="8"/>
      <c r="F902" s="99"/>
      <c r="G902" s="8"/>
      <c r="H902" s="8"/>
    </row>
    <row r="903" ht="15.75" customHeight="1">
      <c r="B903" s="3"/>
      <c r="D903" s="8"/>
      <c r="E903" s="8"/>
      <c r="F903" s="99"/>
      <c r="G903" s="8"/>
      <c r="H903" s="8"/>
    </row>
    <row r="904" ht="15.75" customHeight="1">
      <c r="B904" s="3"/>
      <c r="D904" s="8"/>
      <c r="E904" s="8"/>
      <c r="F904" s="99"/>
      <c r="G904" s="8"/>
      <c r="H904" s="8"/>
    </row>
    <row r="905" ht="15.75" customHeight="1">
      <c r="B905" s="3"/>
      <c r="D905" s="8"/>
      <c r="E905" s="8"/>
      <c r="F905" s="99"/>
      <c r="G905" s="8"/>
      <c r="H905" s="8"/>
    </row>
    <row r="906" ht="15.75" customHeight="1">
      <c r="B906" s="3"/>
      <c r="D906" s="8"/>
      <c r="E906" s="8"/>
      <c r="F906" s="99"/>
      <c r="G906" s="8"/>
      <c r="H906" s="8"/>
    </row>
    <row r="907" ht="15.75" customHeight="1">
      <c r="B907" s="3"/>
      <c r="D907" s="8"/>
      <c r="E907" s="8"/>
      <c r="F907" s="99"/>
      <c r="G907" s="8"/>
      <c r="H907" s="8"/>
    </row>
    <row r="908" ht="15.75" customHeight="1">
      <c r="B908" s="3"/>
      <c r="D908" s="8"/>
      <c r="E908" s="8"/>
      <c r="F908" s="99"/>
      <c r="G908" s="8"/>
      <c r="H908" s="8"/>
    </row>
    <row r="909" ht="15.75" customHeight="1">
      <c r="B909" s="3"/>
      <c r="D909" s="8"/>
      <c r="E909" s="8"/>
      <c r="F909" s="99"/>
      <c r="G909" s="8"/>
      <c r="H909" s="8"/>
    </row>
    <row r="910" ht="15.75" customHeight="1">
      <c r="B910" s="3"/>
      <c r="D910" s="8"/>
      <c r="E910" s="8"/>
      <c r="F910" s="99"/>
      <c r="G910" s="8"/>
      <c r="H910" s="8"/>
    </row>
    <row r="911" ht="15.75" customHeight="1">
      <c r="B911" s="3"/>
      <c r="D911" s="8"/>
      <c r="E911" s="8"/>
      <c r="F911" s="99"/>
      <c r="G911" s="8"/>
      <c r="H911" s="8"/>
    </row>
    <row r="912" ht="15.75" customHeight="1">
      <c r="B912" s="3"/>
      <c r="D912" s="8"/>
      <c r="E912" s="8"/>
      <c r="F912" s="99"/>
      <c r="G912" s="8"/>
      <c r="H912" s="8"/>
    </row>
    <row r="913" ht="15.75" customHeight="1">
      <c r="B913" s="3"/>
      <c r="D913" s="8"/>
      <c r="E913" s="8"/>
      <c r="F913" s="99"/>
      <c r="G913" s="8"/>
      <c r="H913" s="8"/>
    </row>
    <row r="914" ht="15.75" customHeight="1">
      <c r="B914" s="3"/>
      <c r="D914" s="8"/>
      <c r="E914" s="8"/>
      <c r="F914" s="99"/>
      <c r="G914" s="8"/>
      <c r="H914" s="8"/>
    </row>
    <row r="915" ht="15.75" customHeight="1">
      <c r="B915" s="3"/>
      <c r="D915" s="8"/>
      <c r="E915" s="8"/>
      <c r="F915" s="99"/>
      <c r="G915" s="8"/>
      <c r="H915" s="8"/>
    </row>
    <row r="916" ht="15.75" customHeight="1">
      <c r="B916" s="3"/>
      <c r="D916" s="8"/>
      <c r="E916" s="8"/>
      <c r="F916" s="99"/>
      <c r="G916" s="8"/>
      <c r="H916" s="8"/>
    </row>
    <row r="917" ht="15.75" customHeight="1">
      <c r="B917" s="3"/>
      <c r="D917" s="8"/>
      <c r="E917" s="8"/>
      <c r="F917" s="99"/>
      <c r="G917" s="8"/>
      <c r="H917" s="8"/>
    </row>
    <row r="918" ht="15.75" customHeight="1">
      <c r="B918" s="3"/>
      <c r="D918" s="8"/>
      <c r="E918" s="8"/>
      <c r="F918" s="99"/>
      <c r="G918" s="8"/>
      <c r="H918" s="8"/>
    </row>
    <row r="919" ht="15.75" customHeight="1">
      <c r="B919" s="3"/>
      <c r="D919" s="8"/>
      <c r="E919" s="8"/>
      <c r="F919" s="99"/>
      <c r="G919" s="8"/>
      <c r="H919" s="8"/>
    </row>
    <row r="920" ht="15.75" customHeight="1">
      <c r="B920" s="3"/>
      <c r="D920" s="8"/>
      <c r="E920" s="8"/>
      <c r="F920" s="99"/>
      <c r="G920" s="8"/>
      <c r="H920" s="8"/>
    </row>
    <row r="921" ht="15.75" customHeight="1">
      <c r="B921" s="3"/>
      <c r="D921" s="8"/>
      <c r="E921" s="8"/>
      <c r="F921" s="99"/>
      <c r="G921" s="8"/>
      <c r="H921" s="8"/>
    </row>
    <row r="922" ht="15.75" customHeight="1">
      <c r="B922" s="3"/>
      <c r="D922" s="8"/>
      <c r="E922" s="8"/>
      <c r="F922" s="99"/>
      <c r="G922" s="8"/>
      <c r="H922" s="8"/>
    </row>
    <row r="923" ht="15.75" customHeight="1">
      <c r="B923" s="3"/>
      <c r="D923" s="8"/>
      <c r="E923" s="8"/>
      <c r="F923" s="99"/>
      <c r="G923" s="8"/>
      <c r="H923" s="8"/>
    </row>
    <row r="924" ht="15.75" customHeight="1">
      <c r="B924" s="3"/>
      <c r="D924" s="8"/>
      <c r="E924" s="8"/>
      <c r="F924" s="99"/>
      <c r="G924" s="8"/>
      <c r="H924" s="8"/>
    </row>
    <row r="925" ht="15.75" customHeight="1">
      <c r="B925" s="3"/>
      <c r="D925" s="8"/>
      <c r="E925" s="8"/>
      <c r="F925" s="99"/>
      <c r="G925" s="8"/>
      <c r="H925" s="8"/>
    </row>
    <row r="926" ht="15.75" customHeight="1">
      <c r="B926" s="3"/>
      <c r="D926" s="8"/>
      <c r="E926" s="8"/>
      <c r="F926" s="99"/>
      <c r="G926" s="8"/>
      <c r="H926" s="8"/>
    </row>
    <row r="927" ht="15.75" customHeight="1">
      <c r="B927" s="3"/>
      <c r="D927" s="8"/>
      <c r="E927" s="8"/>
      <c r="F927" s="99"/>
      <c r="G927" s="8"/>
      <c r="H927" s="8"/>
    </row>
    <row r="928" ht="15.75" customHeight="1">
      <c r="B928" s="3"/>
      <c r="D928" s="8"/>
      <c r="E928" s="8"/>
      <c r="F928" s="99"/>
      <c r="G928" s="8"/>
      <c r="H928" s="8"/>
    </row>
    <row r="929" ht="15.75" customHeight="1">
      <c r="B929" s="3"/>
      <c r="D929" s="8"/>
      <c r="E929" s="8"/>
      <c r="F929" s="99"/>
      <c r="G929" s="8"/>
      <c r="H929" s="8"/>
    </row>
    <row r="930" ht="15.75" customHeight="1">
      <c r="B930" s="3"/>
      <c r="D930" s="8"/>
      <c r="E930" s="8"/>
      <c r="F930" s="99"/>
      <c r="G930" s="8"/>
      <c r="H930" s="8"/>
    </row>
    <row r="931" ht="15.75" customHeight="1">
      <c r="B931" s="3"/>
      <c r="D931" s="8"/>
      <c r="E931" s="8"/>
      <c r="F931" s="99"/>
      <c r="G931" s="8"/>
      <c r="H931" s="8"/>
    </row>
    <row r="932" ht="15.75" customHeight="1">
      <c r="B932" s="3"/>
      <c r="D932" s="8"/>
      <c r="E932" s="8"/>
      <c r="F932" s="99"/>
      <c r="G932" s="8"/>
      <c r="H932" s="8"/>
    </row>
    <row r="933" ht="15.75" customHeight="1">
      <c r="B933" s="3"/>
      <c r="D933" s="8"/>
      <c r="E933" s="8"/>
      <c r="F933" s="99"/>
      <c r="G933" s="8"/>
      <c r="H933" s="8"/>
    </row>
    <row r="934" ht="15.75" customHeight="1">
      <c r="B934" s="3"/>
      <c r="D934" s="8"/>
      <c r="E934" s="8"/>
      <c r="F934" s="99"/>
      <c r="G934" s="8"/>
      <c r="H934" s="8"/>
    </row>
    <row r="935" ht="15.75" customHeight="1">
      <c r="B935" s="3"/>
      <c r="D935" s="8"/>
      <c r="E935" s="8"/>
      <c r="F935" s="99"/>
      <c r="G935" s="8"/>
      <c r="H935" s="8"/>
    </row>
    <row r="936" ht="15.75" customHeight="1">
      <c r="B936" s="3"/>
      <c r="D936" s="8"/>
      <c r="E936" s="8"/>
      <c r="F936" s="99"/>
      <c r="G936" s="8"/>
      <c r="H936" s="8"/>
    </row>
    <row r="937" ht="15.75" customHeight="1">
      <c r="B937" s="3"/>
      <c r="D937" s="8"/>
      <c r="E937" s="8"/>
      <c r="F937" s="99"/>
      <c r="G937" s="8"/>
      <c r="H937" s="8"/>
    </row>
    <row r="938" ht="15.75" customHeight="1">
      <c r="B938" s="3"/>
      <c r="D938" s="8"/>
      <c r="E938" s="8"/>
      <c r="F938" s="99"/>
      <c r="G938" s="8"/>
      <c r="H938" s="8"/>
    </row>
    <row r="939" ht="15.75" customHeight="1">
      <c r="B939" s="3"/>
      <c r="D939" s="8"/>
      <c r="E939" s="8"/>
      <c r="F939" s="99"/>
      <c r="G939" s="8"/>
      <c r="H939" s="8"/>
    </row>
    <row r="940" ht="15.75" customHeight="1">
      <c r="B940" s="3"/>
      <c r="D940" s="8"/>
      <c r="E940" s="8"/>
      <c r="F940" s="99"/>
      <c r="G940" s="8"/>
      <c r="H940" s="8"/>
    </row>
    <row r="941" ht="15.75" customHeight="1">
      <c r="B941" s="3"/>
      <c r="D941" s="8"/>
      <c r="E941" s="8"/>
      <c r="F941" s="99"/>
      <c r="G941" s="8"/>
      <c r="H941" s="8"/>
    </row>
    <row r="942" ht="15.75" customHeight="1">
      <c r="B942" s="3"/>
      <c r="D942" s="8"/>
      <c r="E942" s="8"/>
      <c r="F942" s="99"/>
      <c r="G942" s="8"/>
      <c r="H942" s="8"/>
    </row>
    <row r="943" ht="15.75" customHeight="1">
      <c r="B943" s="3"/>
      <c r="D943" s="8"/>
      <c r="E943" s="8"/>
      <c r="F943" s="99"/>
      <c r="G943" s="8"/>
      <c r="H943" s="8"/>
    </row>
    <row r="944" ht="15.75" customHeight="1">
      <c r="B944" s="3"/>
      <c r="D944" s="8"/>
      <c r="E944" s="8"/>
      <c r="F944" s="99"/>
      <c r="G944" s="8"/>
      <c r="H944" s="8"/>
    </row>
    <row r="945" ht="15.75" customHeight="1">
      <c r="B945" s="3"/>
      <c r="D945" s="8"/>
      <c r="E945" s="8"/>
      <c r="F945" s="99"/>
      <c r="G945" s="8"/>
      <c r="H945" s="8"/>
    </row>
    <row r="946" ht="15.75" customHeight="1">
      <c r="B946" s="3"/>
      <c r="D946" s="8"/>
      <c r="E946" s="8"/>
      <c r="F946" s="99"/>
      <c r="G946" s="8"/>
      <c r="H946" s="8"/>
    </row>
    <row r="947" ht="15.75" customHeight="1">
      <c r="B947" s="3"/>
      <c r="D947" s="8"/>
      <c r="E947" s="8"/>
      <c r="F947" s="99"/>
      <c r="G947" s="8"/>
      <c r="H947" s="8"/>
    </row>
    <row r="948" ht="15.75" customHeight="1">
      <c r="B948" s="3"/>
      <c r="D948" s="8"/>
      <c r="E948" s="8"/>
      <c r="F948" s="99"/>
      <c r="G948" s="8"/>
      <c r="H948" s="8"/>
    </row>
    <row r="949" ht="15.75" customHeight="1">
      <c r="B949" s="3"/>
      <c r="D949" s="8"/>
      <c r="E949" s="8"/>
      <c r="F949" s="99"/>
      <c r="G949" s="8"/>
      <c r="H949" s="8"/>
    </row>
    <row r="950" ht="15.75" customHeight="1">
      <c r="B950" s="3"/>
      <c r="D950" s="8"/>
      <c r="E950" s="8"/>
      <c r="F950" s="99"/>
      <c r="G950" s="8"/>
      <c r="H950" s="8"/>
    </row>
    <row r="951" ht="15.75" customHeight="1">
      <c r="B951" s="3"/>
      <c r="D951" s="8"/>
      <c r="E951" s="8"/>
      <c r="F951" s="99"/>
      <c r="G951" s="8"/>
      <c r="H951" s="8"/>
    </row>
    <row r="952" ht="15.75" customHeight="1">
      <c r="B952" s="3"/>
      <c r="D952" s="8"/>
      <c r="E952" s="8"/>
      <c r="F952" s="99"/>
      <c r="G952" s="8"/>
      <c r="H952" s="8"/>
    </row>
    <row r="953" ht="15.75" customHeight="1">
      <c r="B953" s="3"/>
      <c r="D953" s="8"/>
      <c r="E953" s="8"/>
      <c r="F953" s="99"/>
      <c r="G953" s="8"/>
      <c r="H953" s="8"/>
    </row>
    <row r="954" ht="15.75" customHeight="1">
      <c r="B954" s="3"/>
      <c r="D954" s="8"/>
      <c r="E954" s="8"/>
      <c r="F954" s="99"/>
      <c r="G954" s="8"/>
      <c r="H954" s="8"/>
    </row>
    <row r="955" ht="15.75" customHeight="1">
      <c r="B955" s="3"/>
      <c r="D955" s="8"/>
      <c r="E955" s="8"/>
      <c r="F955" s="99"/>
      <c r="G955" s="8"/>
      <c r="H955" s="8"/>
    </row>
    <row r="956" ht="15.75" customHeight="1">
      <c r="B956" s="3"/>
      <c r="D956" s="8"/>
      <c r="E956" s="8"/>
      <c r="F956" s="99"/>
      <c r="G956" s="8"/>
      <c r="H956" s="8"/>
    </row>
    <row r="957" ht="15.75" customHeight="1">
      <c r="B957" s="3"/>
      <c r="D957" s="8"/>
      <c r="E957" s="8"/>
      <c r="F957" s="99"/>
      <c r="G957" s="8"/>
      <c r="H957" s="8"/>
    </row>
    <row r="958" ht="15.75" customHeight="1">
      <c r="B958" s="3"/>
      <c r="D958" s="8"/>
      <c r="E958" s="8"/>
      <c r="F958" s="99"/>
      <c r="G958" s="8"/>
      <c r="H958" s="8"/>
    </row>
    <row r="959" ht="15.75" customHeight="1">
      <c r="B959" s="3"/>
      <c r="D959" s="8"/>
      <c r="E959" s="8"/>
      <c r="F959" s="99"/>
      <c r="G959" s="8"/>
      <c r="H959" s="8"/>
    </row>
    <row r="960" ht="15.75" customHeight="1">
      <c r="B960" s="3"/>
      <c r="D960" s="8"/>
      <c r="E960" s="8"/>
      <c r="F960" s="99"/>
      <c r="G960" s="8"/>
      <c r="H960" s="8"/>
    </row>
    <row r="961" ht="15.75" customHeight="1">
      <c r="B961" s="3"/>
      <c r="D961" s="8"/>
      <c r="E961" s="8"/>
      <c r="F961" s="99"/>
      <c r="G961" s="8"/>
      <c r="H961" s="8"/>
    </row>
    <row r="962" ht="15.75" customHeight="1">
      <c r="B962" s="3"/>
      <c r="D962" s="8"/>
      <c r="E962" s="8"/>
      <c r="F962" s="99"/>
      <c r="G962" s="8"/>
      <c r="H962" s="8"/>
    </row>
    <row r="963" ht="15.75" customHeight="1">
      <c r="B963" s="3"/>
      <c r="D963" s="8"/>
      <c r="E963" s="8"/>
      <c r="F963" s="99"/>
      <c r="G963" s="8"/>
      <c r="H963" s="8"/>
    </row>
    <row r="964" ht="15.75" customHeight="1">
      <c r="B964" s="3"/>
      <c r="D964" s="8"/>
      <c r="E964" s="8"/>
      <c r="F964" s="99"/>
      <c r="G964" s="8"/>
      <c r="H964" s="8"/>
    </row>
    <row r="965" ht="15.75" customHeight="1">
      <c r="B965" s="3"/>
      <c r="D965" s="8"/>
      <c r="E965" s="8"/>
      <c r="F965" s="99"/>
      <c r="G965" s="8"/>
      <c r="H965" s="8"/>
    </row>
    <row r="966" ht="15.75" customHeight="1">
      <c r="B966" s="3"/>
      <c r="D966" s="8"/>
      <c r="E966" s="8"/>
      <c r="F966" s="99"/>
      <c r="G966" s="8"/>
      <c r="H966" s="8"/>
    </row>
    <row r="967" ht="15.75" customHeight="1">
      <c r="B967" s="3"/>
      <c r="D967" s="8"/>
      <c r="E967" s="8"/>
      <c r="F967" s="99"/>
      <c r="G967" s="8"/>
      <c r="H967" s="8"/>
    </row>
    <row r="968" ht="15.75" customHeight="1">
      <c r="B968" s="3"/>
      <c r="D968" s="8"/>
      <c r="E968" s="8"/>
      <c r="F968" s="99"/>
      <c r="G968" s="8"/>
      <c r="H968" s="8"/>
    </row>
    <row r="969" ht="15.75" customHeight="1">
      <c r="B969" s="3"/>
      <c r="D969" s="8"/>
      <c r="E969" s="8"/>
      <c r="F969" s="99"/>
      <c r="G969" s="8"/>
      <c r="H969" s="8"/>
    </row>
    <row r="970" ht="15.75" customHeight="1">
      <c r="B970" s="3"/>
      <c r="D970" s="8"/>
      <c r="E970" s="8"/>
      <c r="F970" s="99"/>
      <c r="G970" s="8"/>
      <c r="H970" s="8"/>
    </row>
    <row r="971" ht="15.75" customHeight="1">
      <c r="B971" s="3"/>
      <c r="D971" s="8"/>
      <c r="E971" s="8"/>
      <c r="F971" s="99"/>
      <c r="G971" s="8"/>
      <c r="H971" s="8"/>
    </row>
    <row r="972" ht="15.75" customHeight="1">
      <c r="B972" s="3"/>
      <c r="D972" s="8"/>
      <c r="E972" s="8"/>
      <c r="F972" s="99"/>
      <c r="G972" s="8"/>
      <c r="H972" s="8"/>
    </row>
    <row r="973" ht="15.75" customHeight="1">
      <c r="B973" s="3"/>
      <c r="D973" s="8"/>
      <c r="E973" s="8"/>
      <c r="F973" s="99"/>
      <c r="G973" s="8"/>
      <c r="H973" s="8"/>
    </row>
    <row r="974" ht="15.75" customHeight="1">
      <c r="B974" s="3"/>
      <c r="D974" s="8"/>
      <c r="E974" s="8"/>
      <c r="F974" s="99"/>
      <c r="G974" s="8"/>
      <c r="H974" s="8"/>
    </row>
    <row r="975" ht="15.75" customHeight="1">
      <c r="B975" s="3"/>
      <c r="D975" s="8"/>
      <c r="E975" s="8"/>
      <c r="F975" s="99"/>
      <c r="G975" s="8"/>
      <c r="H975" s="8"/>
    </row>
    <row r="976" ht="15.75" customHeight="1">
      <c r="B976" s="3"/>
      <c r="D976" s="8"/>
      <c r="E976" s="8"/>
      <c r="F976" s="99"/>
      <c r="G976" s="8"/>
      <c r="H976" s="8"/>
    </row>
    <row r="977" ht="15.75" customHeight="1">
      <c r="B977" s="3"/>
      <c r="D977" s="8"/>
      <c r="E977" s="8"/>
      <c r="F977" s="99"/>
      <c r="G977" s="8"/>
      <c r="H977" s="8"/>
    </row>
    <row r="978" ht="15.75" customHeight="1">
      <c r="B978" s="3"/>
      <c r="D978" s="8"/>
      <c r="E978" s="8"/>
      <c r="F978" s="99"/>
      <c r="G978" s="8"/>
      <c r="H978" s="8"/>
    </row>
    <row r="979" ht="15.75" customHeight="1">
      <c r="B979" s="3"/>
      <c r="D979" s="8"/>
      <c r="E979" s="8"/>
      <c r="F979" s="99"/>
      <c r="G979" s="8"/>
      <c r="H979" s="8"/>
    </row>
    <row r="980" ht="15.75" customHeight="1">
      <c r="B980" s="3"/>
      <c r="D980" s="8"/>
      <c r="E980" s="8"/>
      <c r="F980" s="99"/>
      <c r="G980" s="8"/>
      <c r="H980" s="8"/>
    </row>
    <row r="981" ht="15.75" customHeight="1">
      <c r="B981" s="3"/>
      <c r="D981" s="8"/>
      <c r="E981" s="8"/>
      <c r="F981" s="99"/>
      <c r="G981" s="8"/>
      <c r="H981" s="8"/>
    </row>
    <row r="982" ht="15.75" customHeight="1">
      <c r="B982" s="3"/>
      <c r="D982" s="8"/>
      <c r="E982" s="8"/>
      <c r="F982" s="99"/>
      <c r="G982" s="8"/>
      <c r="H982" s="8"/>
    </row>
    <row r="983" ht="15.75" customHeight="1">
      <c r="B983" s="3"/>
      <c r="D983" s="8"/>
      <c r="E983" s="8"/>
      <c r="F983" s="99"/>
      <c r="G983" s="8"/>
      <c r="H983" s="8"/>
    </row>
    <row r="984" ht="15.75" customHeight="1">
      <c r="B984" s="3"/>
      <c r="D984" s="8"/>
      <c r="E984" s="8"/>
      <c r="F984" s="99"/>
      <c r="G984" s="8"/>
      <c r="H984" s="8"/>
    </row>
    <row r="985" ht="15.75" customHeight="1">
      <c r="B985" s="3"/>
      <c r="D985" s="8"/>
      <c r="E985" s="8"/>
      <c r="F985" s="99"/>
      <c r="G985" s="8"/>
      <c r="H985" s="8"/>
    </row>
    <row r="986" ht="15.75" customHeight="1">
      <c r="B986" s="3"/>
      <c r="D986" s="8"/>
      <c r="E986" s="8"/>
      <c r="F986" s="99"/>
      <c r="G986" s="8"/>
      <c r="H986" s="8"/>
    </row>
    <row r="987" ht="15.75" customHeight="1">
      <c r="B987" s="3"/>
      <c r="D987" s="8"/>
      <c r="E987" s="8"/>
      <c r="F987" s="99"/>
      <c r="G987" s="8"/>
      <c r="H987" s="8"/>
    </row>
    <row r="988" ht="15.75" customHeight="1">
      <c r="B988" s="3"/>
      <c r="D988" s="8"/>
      <c r="E988" s="8"/>
      <c r="F988" s="99"/>
      <c r="G988" s="8"/>
      <c r="H988" s="8"/>
    </row>
    <row r="989" ht="15.75" customHeight="1">
      <c r="B989" s="3"/>
      <c r="D989" s="8"/>
      <c r="E989" s="8"/>
      <c r="F989" s="99"/>
      <c r="G989" s="8"/>
      <c r="H989" s="8"/>
    </row>
    <row r="990" ht="15.75" customHeight="1">
      <c r="B990" s="3"/>
      <c r="D990" s="8"/>
      <c r="E990" s="8"/>
      <c r="F990" s="99"/>
      <c r="G990" s="8"/>
      <c r="H990" s="8"/>
    </row>
    <row r="991" ht="15.75" customHeight="1">
      <c r="B991" s="3"/>
      <c r="D991" s="8"/>
      <c r="E991" s="8"/>
      <c r="F991" s="99"/>
      <c r="G991" s="8"/>
      <c r="H991" s="8"/>
    </row>
    <row r="992" ht="15.75" customHeight="1">
      <c r="B992" s="3"/>
      <c r="D992" s="8"/>
      <c r="E992" s="8"/>
      <c r="F992" s="99"/>
      <c r="G992" s="8"/>
      <c r="H992" s="8"/>
    </row>
    <row r="993" ht="15.75" customHeight="1">
      <c r="B993" s="3"/>
      <c r="D993" s="8"/>
      <c r="E993" s="8"/>
      <c r="F993" s="99"/>
      <c r="G993" s="8"/>
      <c r="H993" s="8"/>
    </row>
    <row r="994" ht="15.75" customHeight="1">
      <c r="B994" s="3"/>
      <c r="D994" s="8"/>
      <c r="E994" s="8"/>
      <c r="F994" s="99"/>
      <c r="G994" s="8"/>
      <c r="H994" s="8"/>
    </row>
    <row r="995" ht="15.75" customHeight="1">
      <c r="B995" s="3"/>
      <c r="D995" s="8"/>
      <c r="E995" s="8"/>
      <c r="F995" s="99"/>
      <c r="G995" s="8"/>
      <c r="H995" s="8"/>
    </row>
    <row r="996" ht="15.75" customHeight="1">
      <c r="B996" s="3"/>
      <c r="D996" s="8"/>
      <c r="E996" s="8"/>
      <c r="F996" s="99"/>
      <c r="G996" s="8"/>
      <c r="H996" s="8"/>
    </row>
    <row r="997" ht="15.75" customHeight="1">
      <c r="B997" s="3"/>
      <c r="D997" s="8"/>
      <c r="E997" s="8"/>
      <c r="F997" s="99"/>
      <c r="G997" s="8"/>
      <c r="H997" s="8"/>
    </row>
    <row r="998" ht="15.75" customHeight="1">
      <c r="B998" s="3"/>
      <c r="D998" s="8"/>
      <c r="E998" s="8"/>
      <c r="F998" s="99"/>
      <c r="G998" s="8"/>
      <c r="H998" s="8"/>
    </row>
    <row r="999" ht="15.75" customHeight="1">
      <c r="B999" s="3"/>
      <c r="D999" s="8"/>
      <c r="E999" s="8"/>
      <c r="F999" s="99"/>
      <c r="G999" s="8"/>
      <c r="H999" s="8"/>
    </row>
    <row r="1000" ht="15.75" customHeight="1">
      <c r="B1000" s="3"/>
      <c r="D1000" s="8"/>
      <c r="E1000" s="8"/>
      <c r="F1000" s="99"/>
      <c r="G1000" s="8"/>
      <c r="H1000" s="8"/>
    </row>
  </sheetData>
  <hyperlinks>
    <hyperlink r:id="rId1" ref="J27"/>
    <hyperlink r:id="rId2" ref="J28"/>
  </hyperlinks>
  <printOptions/>
  <pageMargins bottom="0.75" footer="0.0" header="0.0" left="0.7" right="0.7" top="0.75"/>
  <pageSetup orientation="landscape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.33"/>
    <col customWidth="1" min="2" max="2" width="40.11"/>
    <col customWidth="1" min="3" max="3" width="1.67"/>
    <col customWidth="1" min="4" max="10" width="6.0"/>
    <col customWidth="1" min="11" max="11" width="7.11"/>
    <col customWidth="1" min="12" max="12" width="6.0"/>
    <col customWidth="1" min="13" max="13" width="7.11"/>
    <col customWidth="1" min="14" max="14" width="6.0"/>
    <col customWidth="1" min="15" max="28" width="5.11"/>
    <col customWidth="1" min="29" max="29" width="57.78"/>
    <col customWidth="1" min="30" max="30" width="67.67"/>
  </cols>
  <sheetData>
    <row r="1" ht="15.75" customHeight="1">
      <c r="B1" s="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D1" s="138"/>
    </row>
    <row r="2" ht="15.75" customHeight="1">
      <c r="B2" s="13" t="s">
        <v>0</v>
      </c>
      <c r="C2" s="4"/>
      <c r="D2" s="6">
        <v>2017.0</v>
      </c>
      <c r="E2" s="6">
        <v>2018.0</v>
      </c>
      <c r="F2" s="6">
        <v>2019.0</v>
      </c>
      <c r="G2" s="6">
        <v>2020.0</v>
      </c>
      <c r="H2" s="6">
        <v>2021.0</v>
      </c>
      <c r="I2" s="6">
        <v>2022.0</v>
      </c>
      <c r="J2" s="6">
        <v>2023.0</v>
      </c>
      <c r="K2" s="6">
        <v>2024.0</v>
      </c>
      <c r="L2" s="6">
        <v>2025.0</v>
      </c>
      <c r="M2" s="6">
        <v>2026.0</v>
      </c>
      <c r="N2" s="6">
        <v>2027.0</v>
      </c>
      <c r="O2" s="6">
        <v>2028.0</v>
      </c>
      <c r="P2" s="6">
        <v>2029.0</v>
      </c>
      <c r="Q2" s="6">
        <v>2030.0</v>
      </c>
      <c r="R2" s="6">
        <v>2031.0</v>
      </c>
      <c r="S2" s="6">
        <v>2032.0</v>
      </c>
      <c r="T2" s="6">
        <v>2033.0</v>
      </c>
      <c r="U2" s="6">
        <v>2034.0</v>
      </c>
      <c r="V2" s="6">
        <v>2035.0</v>
      </c>
      <c r="W2" s="6">
        <v>2036.0</v>
      </c>
      <c r="X2" s="6">
        <v>2037.0</v>
      </c>
      <c r="Y2" s="6">
        <v>2038.0</v>
      </c>
      <c r="Z2" s="6">
        <v>2039.0</v>
      </c>
      <c r="AA2" s="6">
        <v>2040.0</v>
      </c>
      <c r="AB2" s="6"/>
      <c r="AC2" s="4" t="s">
        <v>169</v>
      </c>
      <c r="AD2" s="139" t="s">
        <v>169</v>
      </c>
    </row>
    <row r="3" ht="15.75" customHeight="1">
      <c r="B3" s="13"/>
      <c r="C3" s="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D3" s="138"/>
    </row>
    <row r="4" ht="15.75" customHeight="1">
      <c r="A4" s="17"/>
      <c r="B4" s="3" t="s">
        <v>170</v>
      </c>
      <c r="C4" s="17"/>
      <c r="E4" s="19">
        <v>0.02</v>
      </c>
      <c r="F4" s="19">
        <v>0.04</v>
      </c>
      <c r="G4" s="19">
        <v>0.06</v>
      </c>
      <c r="H4" s="19">
        <v>0.08</v>
      </c>
      <c r="I4" s="19">
        <v>0.1</v>
      </c>
      <c r="J4" s="19">
        <v>0.12</v>
      </c>
      <c r="K4" s="19">
        <v>0.14</v>
      </c>
      <c r="L4" s="19">
        <v>0.16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7" t="s">
        <v>171</v>
      </c>
      <c r="AD4" s="140" t="s">
        <v>172</v>
      </c>
    </row>
    <row r="5" ht="15.75" customHeight="1">
      <c r="A5" s="79"/>
      <c r="B5" s="141" t="s">
        <v>173</v>
      </c>
      <c r="C5" s="79"/>
      <c r="D5" s="81"/>
      <c r="E5" s="81">
        <v>0.025</v>
      </c>
      <c r="F5" s="81">
        <v>0.03</v>
      </c>
      <c r="G5" s="81">
        <v>0.035</v>
      </c>
      <c r="H5" s="81">
        <v>0.04</v>
      </c>
      <c r="I5" s="81">
        <v>0.045</v>
      </c>
      <c r="J5" s="81">
        <v>0.05</v>
      </c>
      <c r="K5" s="81">
        <v>0.055</v>
      </c>
      <c r="L5" s="81">
        <v>0.06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79" t="s">
        <v>171</v>
      </c>
      <c r="AD5" s="142" t="s">
        <v>172</v>
      </c>
    </row>
    <row r="6" ht="15.75" customHeight="1">
      <c r="A6" s="143"/>
      <c r="B6" s="144" t="s">
        <v>174</v>
      </c>
      <c r="C6" s="143"/>
      <c r="D6" s="145">
        <f t="shared" ref="D6:AA6" si="1">D4+D5</f>
        <v>0</v>
      </c>
      <c r="E6" s="145">
        <f t="shared" si="1"/>
        <v>0.045</v>
      </c>
      <c r="F6" s="145">
        <f t="shared" si="1"/>
        <v>0.07</v>
      </c>
      <c r="G6" s="145">
        <f t="shared" si="1"/>
        <v>0.095</v>
      </c>
      <c r="H6" s="145">
        <f t="shared" si="1"/>
        <v>0.12</v>
      </c>
      <c r="I6" s="145">
        <f t="shared" si="1"/>
        <v>0.145</v>
      </c>
      <c r="J6" s="145">
        <f t="shared" si="1"/>
        <v>0.17</v>
      </c>
      <c r="K6" s="145">
        <f t="shared" si="1"/>
        <v>0.195</v>
      </c>
      <c r="L6" s="145">
        <f t="shared" si="1"/>
        <v>0.22</v>
      </c>
      <c r="M6" s="145">
        <f t="shared" si="1"/>
        <v>0</v>
      </c>
      <c r="N6" s="145">
        <f t="shared" si="1"/>
        <v>0</v>
      </c>
      <c r="O6" s="145">
        <f t="shared" si="1"/>
        <v>0</v>
      </c>
      <c r="P6" s="145">
        <f t="shared" si="1"/>
        <v>0</v>
      </c>
      <c r="Q6" s="145">
        <f t="shared" si="1"/>
        <v>0</v>
      </c>
      <c r="R6" s="145">
        <f t="shared" si="1"/>
        <v>0</v>
      </c>
      <c r="S6" s="145">
        <f t="shared" si="1"/>
        <v>0</v>
      </c>
      <c r="T6" s="145">
        <f t="shared" si="1"/>
        <v>0</v>
      </c>
      <c r="U6" s="145">
        <f t="shared" si="1"/>
        <v>0</v>
      </c>
      <c r="V6" s="145">
        <f t="shared" si="1"/>
        <v>0</v>
      </c>
      <c r="W6" s="145">
        <f t="shared" si="1"/>
        <v>0</v>
      </c>
      <c r="X6" s="145">
        <f t="shared" si="1"/>
        <v>0</v>
      </c>
      <c r="Y6" s="145">
        <f t="shared" si="1"/>
        <v>0</v>
      </c>
      <c r="Z6" s="145">
        <f t="shared" si="1"/>
        <v>0</v>
      </c>
      <c r="AA6" s="145">
        <f t="shared" si="1"/>
        <v>0</v>
      </c>
      <c r="AB6" s="143"/>
      <c r="AC6" s="143" t="s">
        <v>175</v>
      </c>
      <c r="AD6" s="146"/>
    </row>
    <row r="7" ht="15.75" customHeight="1">
      <c r="B7" s="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D7" s="138"/>
    </row>
    <row r="8" ht="15.75" customHeight="1">
      <c r="B8" s="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D8" s="138"/>
    </row>
    <row r="9" ht="15.75" customHeight="1">
      <c r="B9" s="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D9" s="138"/>
    </row>
    <row r="10" ht="15.75" customHeight="1">
      <c r="B10" s="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D10" s="138"/>
    </row>
    <row r="11" ht="15.75" customHeight="1">
      <c r="B11" s="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D11" s="138"/>
    </row>
    <row r="12" ht="15.75" customHeight="1">
      <c r="B12" s="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D12" s="138"/>
    </row>
    <row r="13" ht="15.75" customHeight="1">
      <c r="B13" s="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D13" s="138"/>
    </row>
    <row r="14" ht="15.75" customHeight="1">
      <c r="B14" s="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D14" s="138"/>
    </row>
    <row r="15" ht="15.75" customHeight="1">
      <c r="B15" s="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D15" s="138"/>
    </row>
    <row r="16" ht="15.75" customHeight="1">
      <c r="B16" s="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D16" s="138"/>
    </row>
    <row r="17" ht="15.75" customHeight="1">
      <c r="B17" s="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D17" s="138"/>
    </row>
    <row r="18" ht="15.75" customHeight="1">
      <c r="B18" s="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D18" s="138"/>
    </row>
    <row r="19" ht="15.75" customHeight="1">
      <c r="B19" s="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D19" s="138"/>
    </row>
    <row r="20" ht="15.75" customHeight="1">
      <c r="B20" s="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D20" s="138"/>
    </row>
    <row r="21" ht="15.75" customHeight="1">
      <c r="B21" s="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D21" s="138"/>
    </row>
    <row r="22" ht="15.75" customHeight="1">
      <c r="B22" s="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D22" s="138"/>
    </row>
    <row r="23" ht="15.75" customHeight="1">
      <c r="B23" s="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D23" s="138"/>
    </row>
    <row r="24" ht="15.75" customHeight="1">
      <c r="B24" s="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D24" s="138"/>
    </row>
    <row r="25" ht="15.75" customHeight="1">
      <c r="B25" s="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D25" s="138"/>
    </row>
    <row r="26" ht="15.75" customHeight="1">
      <c r="B26" s="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D26" s="138"/>
    </row>
    <row r="27" ht="15.75" customHeight="1">
      <c r="B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D27" s="138"/>
    </row>
    <row r="28" ht="15.75" customHeight="1">
      <c r="B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D28" s="138"/>
    </row>
    <row r="29" ht="15.75" customHeight="1">
      <c r="B29" s="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D29" s="138"/>
    </row>
    <row r="30" ht="15.75" customHeight="1">
      <c r="B30" s="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D30" s="138"/>
    </row>
    <row r="31" ht="15.75" customHeight="1">
      <c r="B31" s="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D31" s="138"/>
    </row>
    <row r="32" ht="15.75" customHeight="1">
      <c r="B32" s="3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D32" s="138"/>
    </row>
    <row r="33" ht="15.75" customHeight="1">
      <c r="B33" s="3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D33" s="138"/>
    </row>
    <row r="34" ht="15.75" customHeight="1">
      <c r="B34" s="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D34" s="138"/>
    </row>
    <row r="35" ht="15.75" customHeight="1">
      <c r="B35" s="3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D35" s="138"/>
    </row>
    <row r="36" ht="15.75" customHeight="1">
      <c r="B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D36" s="138"/>
    </row>
    <row r="37" ht="15.75" customHeight="1">
      <c r="B37" s="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D37" s="138"/>
    </row>
    <row r="38" ht="15.75" customHeight="1">
      <c r="B38" s="3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D38" s="138"/>
    </row>
    <row r="39" ht="15.75" customHeight="1">
      <c r="B39" s="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D39" s="138"/>
    </row>
    <row r="40" ht="15.75" customHeight="1">
      <c r="B40" s="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D40" s="138"/>
    </row>
    <row r="41" ht="15.75" customHeight="1">
      <c r="B41" s="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D41" s="138"/>
    </row>
    <row r="42" ht="15.75" customHeight="1">
      <c r="B42" s="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D42" s="138"/>
    </row>
    <row r="43" ht="15.75" customHeight="1">
      <c r="B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D43" s="138"/>
    </row>
    <row r="44" ht="15.75" customHeight="1">
      <c r="B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D44" s="138"/>
    </row>
    <row r="45" ht="15.75" customHeight="1">
      <c r="B45" s="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D45" s="138"/>
    </row>
    <row r="46" ht="15.75" customHeight="1">
      <c r="B46" s="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D46" s="138"/>
    </row>
    <row r="47" ht="15.75" customHeight="1">
      <c r="B47" s="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D47" s="138"/>
    </row>
    <row r="48" ht="15.75" customHeight="1">
      <c r="B48" s="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D48" s="138"/>
    </row>
    <row r="49" ht="15.75" customHeight="1">
      <c r="B49" s="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D49" s="138"/>
    </row>
    <row r="50" ht="15.75" customHeight="1">
      <c r="B50" s="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D50" s="138"/>
    </row>
    <row r="51" ht="15.75" customHeight="1">
      <c r="B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D51" s="138"/>
    </row>
    <row r="52" ht="15.75" customHeight="1">
      <c r="B52" s="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D52" s="138"/>
    </row>
    <row r="53" ht="15.75" customHeight="1">
      <c r="B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D53" s="138"/>
    </row>
    <row r="54" ht="15.75" customHeight="1">
      <c r="B54" s="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D54" s="138"/>
    </row>
    <row r="55" ht="15.75" customHeight="1">
      <c r="B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D55" s="138"/>
    </row>
    <row r="56" ht="15.75" customHeight="1">
      <c r="B56" s="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D56" s="138"/>
    </row>
    <row r="57" ht="15.75" customHeight="1">
      <c r="B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D57" s="138"/>
    </row>
    <row r="58" ht="15.75" customHeight="1">
      <c r="B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D58" s="138"/>
    </row>
    <row r="59" ht="15.75" customHeight="1">
      <c r="B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D59" s="138"/>
    </row>
    <row r="60" ht="15.75" customHeight="1">
      <c r="B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D60" s="138"/>
    </row>
    <row r="61" ht="15.75" customHeight="1">
      <c r="B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D61" s="138"/>
    </row>
    <row r="62" ht="15.75" customHeight="1">
      <c r="B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D62" s="138"/>
    </row>
    <row r="63" ht="15.75" customHeight="1">
      <c r="B63" s="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D63" s="138"/>
    </row>
    <row r="64" ht="15.75" customHeight="1">
      <c r="B64" s="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D64" s="138"/>
    </row>
    <row r="65" ht="15.75" customHeight="1">
      <c r="B65" s="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D65" s="138"/>
    </row>
    <row r="66" ht="15.75" customHeight="1">
      <c r="B66" s="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D66" s="138"/>
    </row>
    <row r="67" ht="15.75" customHeight="1">
      <c r="B67" s="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D67" s="138"/>
    </row>
    <row r="68" ht="15.75" customHeight="1">
      <c r="B68" s="3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D68" s="138"/>
    </row>
    <row r="69" ht="15.75" customHeight="1">
      <c r="B69" s="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D69" s="138"/>
    </row>
    <row r="70" ht="15.75" customHeight="1">
      <c r="B70" s="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D70" s="138"/>
    </row>
    <row r="71" ht="15.75" customHeight="1">
      <c r="B71" s="3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D71" s="138"/>
    </row>
    <row r="72" ht="15.75" customHeight="1">
      <c r="B72" s="3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D72" s="138"/>
    </row>
    <row r="73" ht="15.75" customHeight="1">
      <c r="B73" s="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D73" s="138"/>
    </row>
    <row r="74" ht="15.75" customHeight="1">
      <c r="B74" s="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D74" s="138"/>
    </row>
    <row r="75" ht="15.75" customHeight="1">
      <c r="B75" s="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D75" s="138"/>
    </row>
    <row r="76" ht="15.75" customHeight="1">
      <c r="B76" s="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D76" s="138"/>
    </row>
    <row r="77" ht="15.75" customHeight="1">
      <c r="B77" s="3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D77" s="138"/>
    </row>
    <row r="78" ht="15.75" customHeight="1">
      <c r="B78" s="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D78" s="138"/>
    </row>
    <row r="79" ht="15.75" customHeight="1">
      <c r="B79" s="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D79" s="138"/>
    </row>
    <row r="80" ht="15.75" customHeight="1">
      <c r="B80" s="3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D80" s="138"/>
    </row>
    <row r="81" ht="15.75" customHeight="1">
      <c r="B81" s="3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D81" s="138"/>
    </row>
    <row r="82" ht="15.75" customHeight="1">
      <c r="B82" s="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D82" s="138"/>
    </row>
    <row r="83" ht="15.75" customHeight="1">
      <c r="B83" s="3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D83" s="138"/>
    </row>
    <row r="84" ht="15.75" customHeight="1">
      <c r="B84" s="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D84" s="138"/>
    </row>
    <row r="85" ht="15.75" customHeight="1">
      <c r="B85" s="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D85" s="138"/>
    </row>
    <row r="86" ht="15.75" customHeight="1">
      <c r="B86" s="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D86" s="138"/>
    </row>
    <row r="87" ht="15.75" customHeight="1">
      <c r="B87" s="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D87" s="138"/>
    </row>
    <row r="88" ht="15.75" customHeight="1">
      <c r="B88" s="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D88" s="138"/>
    </row>
    <row r="89" ht="15.75" customHeight="1">
      <c r="B89" s="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D89" s="138"/>
    </row>
    <row r="90" ht="15.75" customHeight="1">
      <c r="B90" s="3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D90" s="138"/>
    </row>
    <row r="91" ht="15.75" customHeight="1">
      <c r="B91" s="3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D91" s="138"/>
    </row>
    <row r="92" ht="15.75" customHeight="1">
      <c r="B92" s="3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D92" s="138"/>
    </row>
    <row r="93" ht="15.75" customHeight="1">
      <c r="B93" s="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D93" s="138"/>
    </row>
    <row r="94" ht="15.75" customHeight="1">
      <c r="B94" s="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D94" s="138"/>
    </row>
    <row r="95" ht="15.75" customHeight="1">
      <c r="B95" s="3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D95" s="138"/>
    </row>
    <row r="96" ht="15.75" customHeight="1">
      <c r="B96" s="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D96" s="138"/>
    </row>
    <row r="97" ht="15.75" customHeight="1">
      <c r="B97" s="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D97" s="138"/>
    </row>
    <row r="98" ht="15.75" customHeight="1">
      <c r="B98" s="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D98" s="138"/>
    </row>
    <row r="99" ht="15.75" customHeight="1">
      <c r="B99" s="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D99" s="138"/>
    </row>
    <row r="100" ht="15.75" customHeight="1">
      <c r="B100" s="3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D100" s="138"/>
    </row>
    <row r="101" ht="15.75" customHeight="1">
      <c r="B101" s="3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D101" s="138"/>
    </row>
    <row r="102" ht="15.75" customHeight="1">
      <c r="B102" s="3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D102" s="138"/>
    </row>
    <row r="103" ht="15.75" customHeight="1">
      <c r="B103" s="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D103" s="138"/>
    </row>
    <row r="104" ht="15.75" customHeight="1">
      <c r="B104" s="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D104" s="138"/>
    </row>
    <row r="105" ht="15.75" customHeight="1">
      <c r="B105" s="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D105" s="138"/>
    </row>
    <row r="106" ht="15.75" customHeight="1">
      <c r="B106" s="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D106" s="138"/>
    </row>
    <row r="107" ht="15.75" customHeight="1">
      <c r="B107" s="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D107" s="138"/>
    </row>
    <row r="108" ht="15.75" customHeight="1">
      <c r="B108" s="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D108" s="138"/>
    </row>
    <row r="109" ht="15.75" customHeight="1">
      <c r="B109" s="3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D109" s="138"/>
    </row>
    <row r="110" ht="15.75" customHeight="1">
      <c r="B110" s="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D110" s="138"/>
    </row>
    <row r="111" ht="15.75" customHeight="1">
      <c r="B111" s="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D111" s="138"/>
    </row>
    <row r="112" ht="15.75" customHeight="1">
      <c r="B112" s="3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D112" s="138"/>
    </row>
    <row r="113" ht="15.75" customHeight="1">
      <c r="B113" s="3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D113" s="138"/>
    </row>
    <row r="114" ht="15.75" customHeight="1">
      <c r="B114" s="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D114" s="138"/>
    </row>
    <row r="115" ht="15.75" customHeight="1">
      <c r="B115" s="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D115" s="138"/>
    </row>
    <row r="116" ht="15.75" customHeight="1">
      <c r="B116" s="3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D116" s="138"/>
    </row>
    <row r="117" ht="15.75" customHeight="1">
      <c r="B117" s="3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D117" s="138"/>
    </row>
    <row r="118" ht="15.75" customHeight="1">
      <c r="B118" s="3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D118" s="138"/>
    </row>
    <row r="119" ht="15.75" customHeight="1">
      <c r="B119" s="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D119" s="138"/>
    </row>
    <row r="120" ht="15.75" customHeight="1">
      <c r="B120" s="3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D120" s="138"/>
    </row>
    <row r="121" ht="15.75" customHeight="1">
      <c r="B121" s="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D121" s="138"/>
    </row>
    <row r="122" ht="15.75" customHeight="1">
      <c r="B122" s="3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D122" s="138"/>
    </row>
    <row r="123" ht="15.75" customHeight="1">
      <c r="B123" s="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D123" s="138"/>
    </row>
    <row r="124" ht="15.75" customHeight="1">
      <c r="B124" s="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D124" s="138"/>
    </row>
    <row r="125" ht="15.75" customHeight="1">
      <c r="B125" s="3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D125" s="138"/>
    </row>
    <row r="126" ht="15.75" customHeight="1">
      <c r="B126" s="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D126" s="138"/>
    </row>
    <row r="127" ht="15.75" customHeight="1">
      <c r="B127" s="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D127" s="138"/>
    </row>
    <row r="128" ht="15.75" customHeight="1">
      <c r="B128" s="3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D128" s="138"/>
    </row>
    <row r="129" ht="15.75" customHeight="1">
      <c r="B129" s="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D129" s="138"/>
    </row>
    <row r="130" ht="15.75" customHeight="1">
      <c r="B130" s="3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D130" s="138"/>
    </row>
    <row r="131" ht="15.75" customHeight="1">
      <c r="B131" s="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D131" s="138"/>
    </row>
    <row r="132" ht="15.75" customHeight="1">
      <c r="B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D132" s="138"/>
    </row>
    <row r="133" ht="15.75" customHeight="1">
      <c r="B133" s="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D133" s="138"/>
    </row>
    <row r="134" ht="15.75" customHeight="1">
      <c r="B134" s="3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D134" s="138"/>
    </row>
    <row r="135" ht="15.75" customHeight="1">
      <c r="B135" s="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D135" s="138"/>
    </row>
    <row r="136" ht="15.75" customHeight="1">
      <c r="B136" s="3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D136" s="138"/>
    </row>
    <row r="137" ht="15.75" customHeight="1">
      <c r="B137" s="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D137" s="138"/>
    </row>
    <row r="138" ht="15.75" customHeight="1">
      <c r="B138" s="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D138" s="138"/>
    </row>
    <row r="139" ht="15.75" customHeight="1">
      <c r="B139" s="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D139" s="138"/>
    </row>
    <row r="140" ht="15.75" customHeight="1">
      <c r="B140" s="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D140" s="138"/>
    </row>
    <row r="141" ht="15.75" customHeight="1">
      <c r="B141" s="3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D141" s="138"/>
    </row>
    <row r="142" ht="15.75" customHeight="1">
      <c r="B142" s="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D142" s="138"/>
    </row>
    <row r="143" ht="15.75" customHeight="1">
      <c r="B143" s="3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D143" s="138"/>
    </row>
    <row r="144" ht="15.75" customHeight="1">
      <c r="B144" s="3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D144" s="138"/>
    </row>
    <row r="145" ht="15.75" customHeight="1">
      <c r="B145" s="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D145" s="138"/>
    </row>
    <row r="146" ht="15.75" customHeight="1">
      <c r="B146" s="3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D146" s="138"/>
    </row>
    <row r="147" ht="15.75" customHeight="1">
      <c r="B147" s="3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D147" s="138"/>
    </row>
    <row r="148" ht="15.75" customHeight="1">
      <c r="B148" s="3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D148" s="138"/>
    </row>
    <row r="149" ht="15.75" customHeight="1">
      <c r="B149" s="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D149" s="138"/>
    </row>
    <row r="150" ht="15.75" customHeight="1">
      <c r="B150" s="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D150" s="138"/>
    </row>
    <row r="151" ht="15.75" customHeight="1">
      <c r="B151" s="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D151" s="138"/>
    </row>
    <row r="152" ht="15.75" customHeight="1">
      <c r="B152" s="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D152" s="138"/>
    </row>
    <row r="153" ht="15.75" customHeight="1">
      <c r="B153" s="3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D153" s="138"/>
    </row>
    <row r="154" ht="15.75" customHeight="1">
      <c r="B154" s="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D154" s="138"/>
    </row>
    <row r="155" ht="15.75" customHeight="1">
      <c r="B155" s="3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D155" s="138"/>
    </row>
    <row r="156" ht="15.75" customHeight="1">
      <c r="B156" s="3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D156" s="138"/>
    </row>
    <row r="157" ht="15.75" customHeight="1">
      <c r="B157" s="3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D157" s="138"/>
    </row>
    <row r="158" ht="15.75" customHeight="1">
      <c r="B158" s="3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D158" s="138"/>
    </row>
    <row r="159" ht="15.75" customHeight="1">
      <c r="B159" s="3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D159" s="138"/>
    </row>
    <row r="160" ht="15.75" customHeight="1">
      <c r="B160" s="3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D160" s="138"/>
    </row>
    <row r="161" ht="15.75" customHeight="1">
      <c r="B161" s="3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D161" s="138"/>
    </row>
    <row r="162" ht="15.75" customHeight="1">
      <c r="B162" s="3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D162" s="138"/>
    </row>
    <row r="163" ht="15.75" customHeight="1">
      <c r="B163" s="3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D163" s="138"/>
    </row>
    <row r="164" ht="15.75" customHeight="1">
      <c r="B164" s="3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D164" s="138"/>
    </row>
    <row r="165" ht="15.75" customHeight="1">
      <c r="B165" s="3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D165" s="138"/>
    </row>
    <row r="166" ht="15.75" customHeight="1">
      <c r="B166" s="3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D166" s="138"/>
    </row>
    <row r="167" ht="15.75" customHeight="1">
      <c r="B167" s="3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D167" s="138"/>
    </row>
    <row r="168" ht="15.75" customHeight="1">
      <c r="B168" s="3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D168" s="138"/>
    </row>
    <row r="169" ht="15.75" customHeight="1">
      <c r="B169" s="3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D169" s="138"/>
    </row>
    <row r="170" ht="15.75" customHeight="1">
      <c r="B170" s="3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D170" s="138"/>
    </row>
    <row r="171" ht="15.75" customHeight="1">
      <c r="B171" s="3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D171" s="138"/>
    </row>
    <row r="172" ht="15.75" customHeight="1">
      <c r="B172" s="3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D172" s="138"/>
    </row>
    <row r="173" ht="15.75" customHeight="1">
      <c r="B173" s="3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D173" s="138"/>
    </row>
    <row r="174" ht="15.75" customHeight="1">
      <c r="B174" s="3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D174" s="138"/>
    </row>
    <row r="175" ht="15.75" customHeight="1">
      <c r="B175" s="3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D175" s="138"/>
    </row>
    <row r="176" ht="15.75" customHeight="1">
      <c r="B176" s="3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D176" s="138"/>
    </row>
    <row r="177" ht="15.75" customHeight="1">
      <c r="B177" s="3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D177" s="138"/>
    </row>
    <row r="178" ht="15.75" customHeight="1">
      <c r="B178" s="3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D178" s="138"/>
    </row>
    <row r="179" ht="15.75" customHeight="1">
      <c r="B179" s="3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D179" s="138"/>
    </row>
    <row r="180" ht="15.75" customHeight="1">
      <c r="B180" s="3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D180" s="138"/>
    </row>
    <row r="181" ht="15.75" customHeight="1">
      <c r="B181" s="3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D181" s="138"/>
    </row>
    <row r="182" ht="15.75" customHeight="1">
      <c r="B182" s="3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D182" s="138"/>
    </row>
    <row r="183" ht="15.75" customHeight="1">
      <c r="B183" s="3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D183" s="138"/>
    </row>
    <row r="184" ht="15.75" customHeight="1">
      <c r="B184" s="3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D184" s="138"/>
    </row>
    <row r="185" ht="15.75" customHeight="1">
      <c r="B185" s="3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D185" s="138"/>
    </row>
    <row r="186" ht="15.75" customHeight="1">
      <c r="B186" s="3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D186" s="138"/>
    </row>
    <row r="187" ht="15.75" customHeight="1">
      <c r="B187" s="3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D187" s="138"/>
    </row>
    <row r="188" ht="15.75" customHeight="1">
      <c r="B188" s="3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D188" s="138"/>
    </row>
    <row r="189" ht="15.75" customHeight="1">
      <c r="B189" s="3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D189" s="138"/>
    </row>
    <row r="190" ht="15.75" customHeight="1">
      <c r="B190" s="3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D190" s="138"/>
    </row>
    <row r="191" ht="15.75" customHeight="1">
      <c r="B191" s="3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D191" s="138"/>
    </row>
    <row r="192" ht="15.75" customHeight="1">
      <c r="B192" s="3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D192" s="138"/>
    </row>
    <row r="193" ht="15.75" customHeight="1">
      <c r="B193" s="3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D193" s="138"/>
    </row>
    <row r="194" ht="15.75" customHeight="1">
      <c r="B194" s="3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D194" s="138"/>
    </row>
    <row r="195" ht="15.75" customHeight="1">
      <c r="B195" s="3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D195" s="138"/>
    </row>
    <row r="196" ht="15.75" customHeight="1">
      <c r="B196" s="3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D196" s="138"/>
    </row>
    <row r="197" ht="15.75" customHeight="1">
      <c r="B197" s="3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D197" s="138"/>
    </row>
    <row r="198" ht="15.75" customHeight="1">
      <c r="B198" s="3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D198" s="138"/>
    </row>
    <row r="199" ht="15.75" customHeight="1">
      <c r="B199" s="3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D199" s="138"/>
    </row>
    <row r="200" ht="15.75" customHeight="1">
      <c r="B200" s="3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D200" s="138"/>
    </row>
    <row r="201" ht="15.75" customHeight="1">
      <c r="B201" s="3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D201" s="138"/>
    </row>
    <row r="202" ht="15.75" customHeight="1">
      <c r="B202" s="3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D202" s="138"/>
    </row>
    <row r="203" ht="15.75" customHeight="1">
      <c r="B203" s="3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D203" s="138"/>
    </row>
    <row r="204" ht="15.75" customHeight="1">
      <c r="B204" s="3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D204" s="138"/>
    </row>
    <row r="205" ht="15.75" customHeight="1">
      <c r="B205" s="3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D205" s="138"/>
    </row>
    <row r="206" ht="15.75" customHeight="1">
      <c r="B206" s="3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D206" s="138"/>
    </row>
    <row r="207" ht="15.75" customHeight="1">
      <c r="B207" s="3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D207" s="138"/>
    </row>
    <row r="208" ht="15.75" customHeight="1">
      <c r="B208" s="3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D208" s="138"/>
    </row>
    <row r="209" ht="15.75" customHeight="1">
      <c r="B209" s="3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D209" s="138"/>
    </row>
    <row r="210" ht="15.75" customHeight="1">
      <c r="B210" s="3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D210" s="138"/>
    </row>
    <row r="211" ht="15.75" customHeight="1">
      <c r="B211" s="3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D211" s="138"/>
    </row>
    <row r="212" ht="15.75" customHeight="1">
      <c r="B212" s="3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D212" s="138"/>
    </row>
    <row r="213" ht="15.75" customHeight="1">
      <c r="B213" s="3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D213" s="138"/>
    </row>
    <row r="214" ht="15.75" customHeight="1">
      <c r="B214" s="3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D214" s="138"/>
    </row>
    <row r="215" ht="15.75" customHeight="1">
      <c r="B215" s="3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D215" s="138"/>
    </row>
    <row r="216" ht="15.75" customHeight="1">
      <c r="B216" s="3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D216" s="138"/>
    </row>
    <row r="217" ht="15.75" customHeight="1">
      <c r="B217" s="3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D217" s="138"/>
    </row>
    <row r="218" ht="15.75" customHeight="1">
      <c r="B218" s="3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D218" s="138"/>
    </row>
    <row r="219" ht="15.75" customHeight="1">
      <c r="B219" s="3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D219" s="138"/>
    </row>
    <row r="220" ht="15.75" customHeight="1">
      <c r="B220" s="3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D220" s="138"/>
    </row>
    <row r="221" ht="15.75" customHeight="1">
      <c r="B221" s="3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D221" s="138"/>
    </row>
    <row r="222" ht="15.75" customHeight="1">
      <c r="B222" s="3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D222" s="138"/>
    </row>
    <row r="223" ht="15.75" customHeight="1">
      <c r="B223" s="3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D223" s="138"/>
    </row>
    <row r="224" ht="15.75" customHeight="1">
      <c r="B224" s="3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D224" s="138"/>
    </row>
    <row r="225" ht="15.75" customHeight="1">
      <c r="B225" s="3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D225" s="138"/>
    </row>
    <row r="226" ht="15.75" customHeight="1">
      <c r="B226" s="3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D226" s="138"/>
    </row>
    <row r="227" ht="15.75" customHeight="1">
      <c r="B227" s="3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D227" s="138"/>
    </row>
    <row r="228" ht="15.75" customHeight="1">
      <c r="B228" s="3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D228" s="138"/>
    </row>
    <row r="229" ht="15.75" customHeight="1">
      <c r="B229" s="3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D229" s="138"/>
    </row>
    <row r="230" ht="15.75" customHeight="1">
      <c r="B230" s="3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D230" s="138"/>
    </row>
    <row r="231" ht="15.75" customHeight="1">
      <c r="B231" s="3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D231" s="138"/>
    </row>
    <row r="232" ht="15.75" customHeight="1">
      <c r="B232" s="3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D232" s="138"/>
    </row>
    <row r="233" ht="15.75" customHeight="1">
      <c r="B233" s="3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D233" s="138"/>
    </row>
    <row r="234" ht="15.75" customHeight="1">
      <c r="B234" s="3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D234" s="138"/>
    </row>
    <row r="235" ht="15.75" customHeight="1">
      <c r="B235" s="3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D235" s="138"/>
    </row>
    <row r="236" ht="15.75" customHeight="1">
      <c r="B236" s="3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D236" s="138"/>
    </row>
    <row r="237" ht="15.75" customHeight="1">
      <c r="B237" s="3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D237" s="138"/>
    </row>
    <row r="238" ht="15.75" customHeight="1">
      <c r="B238" s="3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D238" s="138"/>
    </row>
    <row r="239" ht="15.75" customHeight="1">
      <c r="B239" s="3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D239" s="138"/>
    </row>
    <row r="240" ht="15.75" customHeight="1">
      <c r="B240" s="3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D240" s="138"/>
    </row>
    <row r="241" ht="15.75" customHeight="1">
      <c r="B241" s="3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D241" s="138"/>
    </row>
    <row r="242" ht="15.75" customHeight="1">
      <c r="B242" s="3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D242" s="138"/>
    </row>
    <row r="243" ht="15.75" customHeight="1">
      <c r="B243" s="3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D243" s="138"/>
    </row>
    <row r="244" ht="15.75" customHeight="1">
      <c r="B244" s="3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D244" s="138"/>
    </row>
    <row r="245" ht="15.75" customHeight="1">
      <c r="B245" s="3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D245" s="138"/>
    </row>
    <row r="246" ht="15.75" customHeight="1">
      <c r="B246" s="3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D246" s="138"/>
    </row>
    <row r="247" ht="15.75" customHeight="1">
      <c r="B247" s="3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D247" s="138"/>
    </row>
    <row r="248" ht="15.75" customHeight="1">
      <c r="B248" s="3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D248" s="138"/>
    </row>
    <row r="249" ht="15.75" customHeight="1">
      <c r="B249" s="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D249" s="138"/>
    </row>
    <row r="250" ht="15.75" customHeight="1">
      <c r="B250" s="3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D250" s="138"/>
    </row>
    <row r="251" ht="15.75" customHeight="1">
      <c r="B251" s="3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D251" s="138"/>
    </row>
    <row r="252" ht="15.75" customHeight="1">
      <c r="B252" s="3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D252" s="138"/>
    </row>
    <row r="253" ht="15.75" customHeight="1">
      <c r="B253" s="3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D253" s="138"/>
    </row>
    <row r="254" ht="15.75" customHeight="1">
      <c r="B254" s="3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D254" s="138"/>
    </row>
    <row r="255" ht="15.75" customHeight="1">
      <c r="B255" s="3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D255" s="138"/>
    </row>
    <row r="256" ht="15.75" customHeight="1">
      <c r="B256" s="3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D256" s="138"/>
    </row>
    <row r="257" ht="15.75" customHeight="1">
      <c r="B257" s="3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D257" s="138"/>
    </row>
    <row r="258" ht="15.75" customHeight="1">
      <c r="B258" s="3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D258" s="138"/>
    </row>
    <row r="259" ht="15.75" customHeight="1">
      <c r="B259" s="3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D259" s="138"/>
    </row>
    <row r="260" ht="15.75" customHeight="1">
      <c r="B260" s="3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D260" s="138"/>
    </row>
    <row r="261" ht="15.75" customHeight="1">
      <c r="B261" s="3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D261" s="138"/>
    </row>
    <row r="262" ht="15.75" customHeight="1">
      <c r="B262" s="3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D262" s="138"/>
    </row>
    <row r="263" ht="15.75" customHeight="1">
      <c r="B263" s="3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D263" s="138"/>
    </row>
    <row r="264" ht="15.75" customHeight="1">
      <c r="B264" s="3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D264" s="138"/>
    </row>
    <row r="265" ht="15.75" customHeight="1">
      <c r="B265" s="3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D265" s="138"/>
    </row>
    <row r="266" ht="15.75" customHeight="1">
      <c r="B266" s="3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D266" s="138"/>
    </row>
    <row r="267" ht="15.75" customHeight="1">
      <c r="B267" s="3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D267" s="138"/>
    </row>
    <row r="268" ht="15.75" customHeight="1">
      <c r="B268" s="3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D268" s="138"/>
    </row>
    <row r="269" ht="15.75" customHeight="1">
      <c r="B269" s="3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D269" s="138"/>
    </row>
    <row r="270" ht="15.75" customHeight="1">
      <c r="B270" s="3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D270" s="138"/>
    </row>
    <row r="271" ht="15.75" customHeight="1">
      <c r="B271" s="3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D271" s="138"/>
    </row>
    <row r="272" ht="15.75" customHeight="1">
      <c r="B272" s="3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D272" s="138"/>
    </row>
    <row r="273" ht="15.75" customHeight="1">
      <c r="B273" s="3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D273" s="138"/>
    </row>
    <row r="274" ht="15.75" customHeight="1">
      <c r="B274" s="3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D274" s="138"/>
    </row>
    <row r="275" ht="15.75" customHeight="1">
      <c r="B275" s="3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D275" s="138"/>
    </row>
    <row r="276" ht="15.75" customHeight="1">
      <c r="B276" s="3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D276" s="138"/>
    </row>
    <row r="277" ht="15.75" customHeight="1">
      <c r="B277" s="3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D277" s="138"/>
    </row>
    <row r="278" ht="15.75" customHeight="1">
      <c r="B278" s="3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D278" s="138"/>
    </row>
    <row r="279" ht="15.75" customHeight="1">
      <c r="B279" s="3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D279" s="138"/>
    </row>
    <row r="280" ht="15.75" customHeight="1">
      <c r="B280" s="3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D280" s="138"/>
    </row>
    <row r="281" ht="15.75" customHeight="1">
      <c r="B281" s="3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D281" s="138"/>
    </row>
    <row r="282" ht="15.75" customHeight="1">
      <c r="B282" s="3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D282" s="138"/>
    </row>
    <row r="283" ht="15.75" customHeight="1">
      <c r="B283" s="3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D283" s="138"/>
    </row>
    <row r="284" ht="15.75" customHeight="1">
      <c r="B284" s="3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D284" s="138"/>
    </row>
    <row r="285" ht="15.75" customHeight="1">
      <c r="B285" s="3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D285" s="138"/>
    </row>
    <row r="286" ht="15.75" customHeight="1">
      <c r="B286" s="3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D286" s="138"/>
    </row>
    <row r="287" ht="15.75" customHeight="1">
      <c r="B287" s="3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D287" s="138"/>
    </row>
    <row r="288" ht="15.75" customHeight="1">
      <c r="B288" s="3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D288" s="138"/>
    </row>
    <row r="289" ht="15.75" customHeight="1">
      <c r="B289" s="3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D289" s="138"/>
    </row>
    <row r="290" ht="15.75" customHeight="1">
      <c r="B290" s="3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D290" s="138"/>
    </row>
    <row r="291" ht="15.75" customHeight="1">
      <c r="B291" s="3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D291" s="138"/>
    </row>
    <row r="292" ht="15.75" customHeight="1">
      <c r="B292" s="3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D292" s="138"/>
    </row>
    <row r="293" ht="15.75" customHeight="1">
      <c r="B293" s="3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D293" s="138"/>
    </row>
    <row r="294" ht="15.75" customHeight="1">
      <c r="B294" s="3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D294" s="138"/>
    </row>
    <row r="295" ht="15.75" customHeight="1">
      <c r="B295" s="3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D295" s="138"/>
    </row>
    <row r="296" ht="15.75" customHeight="1">
      <c r="B296" s="3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D296" s="138"/>
    </row>
    <row r="297" ht="15.75" customHeight="1">
      <c r="B297" s="3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D297" s="138"/>
    </row>
    <row r="298" ht="15.75" customHeight="1">
      <c r="B298" s="3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D298" s="138"/>
    </row>
    <row r="299" ht="15.75" customHeight="1">
      <c r="B299" s="3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D299" s="138"/>
    </row>
    <row r="300" ht="15.75" customHeight="1">
      <c r="B300" s="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D300" s="138"/>
    </row>
    <row r="301" ht="15.75" customHeight="1">
      <c r="B301" s="3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D301" s="138"/>
    </row>
    <row r="302" ht="15.75" customHeight="1">
      <c r="B302" s="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D302" s="138"/>
    </row>
    <row r="303" ht="15.75" customHeight="1">
      <c r="B303" s="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D303" s="138"/>
    </row>
    <row r="304" ht="15.75" customHeight="1">
      <c r="B304" s="3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D304" s="138"/>
    </row>
    <row r="305" ht="15.75" customHeight="1">
      <c r="B305" s="3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D305" s="138"/>
    </row>
    <row r="306" ht="15.75" customHeight="1">
      <c r="B306" s="3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D306" s="138"/>
    </row>
    <row r="307" ht="15.75" customHeight="1">
      <c r="B307" s="3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D307" s="138"/>
    </row>
    <row r="308" ht="15.75" customHeight="1">
      <c r="B308" s="3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D308" s="138"/>
    </row>
    <row r="309" ht="15.75" customHeight="1">
      <c r="B309" s="3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D309" s="138"/>
    </row>
    <row r="310" ht="15.75" customHeight="1">
      <c r="B310" s="3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D310" s="138"/>
    </row>
    <row r="311" ht="15.75" customHeight="1">
      <c r="B311" s="3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D311" s="138"/>
    </row>
    <row r="312" ht="15.75" customHeight="1">
      <c r="B312" s="3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D312" s="138"/>
    </row>
    <row r="313" ht="15.75" customHeight="1">
      <c r="B313" s="3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D313" s="138"/>
    </row>
    <row r="314" ht="15.75" customHeight="1">
      <c r="B314" s="3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D314" s="138"/>
    </row>
    <row r="315" ht="15.75" customHeight="1">
      <c r="B315" s="3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D315" s="138"/>
    </row>
    <row r="316" ht="15.75" customHeight="1">
      <c r="B316" s="3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D316" s="138"/>
    </row>
    <row r="317" ht="15.75" customHeight="1">
      <c r="B317" s="3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D317" s="138"/>
    </row>
    <row r="318" ht="15.75" customHeight="1">
      <c r="B318" s="3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D318" s="138"/>
    </row>
    <row r="319" ht="15.75" customHeight="1">
      <c r="B319" s="3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D319" s="138"/>
    </row>
    <row r="320" ht="15.75" customHeight="1">
      <c r="B320" s="3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D320" s="138"/>
    </row>
    <row r="321" ht="15.75" customHeight="1">
      <c r="B321" s="3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D321" s="138"/>
    </row>
    <row r="322" ht="15.75" customHeight="1">
      <c r="B322" s="3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D322" s="138"/>
    </row>
    <row r="323" ht="15.75" customHeight="1">
      <c r="B323" s="3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D323" s="138"/>
    </row>
    <row r="324" ht="15.75" customHeight="1">
      <c r="B324" s="3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D324" s="138"/>
    </row>
    <row r="325" ht="15.75" customHeight="1">
      <c r="B325" s="3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D325" s="138"/>
    </row>
    <row r="326" ht="15.75" customHeight="1">
      <c r="B326" s="3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D326" s="138"/>
    </row>
    <row r="327" ht="15.75" customHeight="1">
      <c r="B327" s="3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D327" s="138"/>
    </row>
    <row r="328" ht="15.75" customHeight="1">
      <c r="B328" s="3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D328" s="138"/>
    </row>
    <row r="329" ht="15.75" customHeight="1">
      <c r="B329" s="3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D329" s="138"/>
    </row>
    <row r="330" ht="15.75" customHeight="1">
      <c r="B330" s="3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D330" s="138"/>
    </row>
    <row r="331" ht="15.75" customHeight="1">
      <c r="B331" s="3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D331" s="138"/>
    </row>
    <row r="332" ht="15.75" customHeight="1">
      <c r="B332" s="3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D332" s="138"/>
    </row>
    <row r="333" ht="15.75" customHeight="1">
      <c r="B333" s="3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D333" s="138"/>
    </row>
    <row r="334" ht="15.75" customHeight="1">
      <c r="B334" s="3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D334" s="138"/>
    </row>
    <row r="335" ht="15.75" customHeight="1">
      <c r="B335" s="3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D335" s="138"/>
    </row>
    <row r="336" ht="15.75" customHeight="1">
      <c r="B336" s="3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D336" s="138"/>
    </row>
    <row r="337" ht="15.75" customHeight="1">
      <c r="B337" s="3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D337" s="138"/>
    </row>
    <row r="338" ht="15.75" customHeight="1">
      <c r="B338" s="3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D338" s="138"/>
    </row>
    <row r="339" ht="15.75" customHeight="1">
      <c r="B339" s="3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D339" s="138"/>
    </row>
    <row r="340" ht="15.75" customHeight="1">
      <c r="B340" s="3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D340" s="138"/>
    </row>
    <row r="341" ht="15.75" customHeight="1">
      <c r="B341" s="3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D341" s="138"/>
    </row>
    <row r="342" ht="15.75" customHeight="1">
      <c r="B342" s="3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D342" s="138"/>
    </row>
    <row r="343" ht="15.75" customHeight="1">
      <c r="B343" s="3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D343" s="138"/>
    </row>
    <row r="344" ht="15.75" customHeight="1">
      <c r="B344" s="3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D344" s="138"/>
    </row>
    <row r="345" ht="15.75" customHeight="1">
      <c r="B345" s="3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D345" s="138"/>
    </row>
    <row r="346" ht="15.75" customHeight="1">
      <c r="B346" s="3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D346" s="138"/>
    </row>
    <row r="347" ht="15.75" customHeight="1">
      <c r="B347" s="3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D347" s="138"/>
    </row>
    <row r="348" ht="15.75" customHeight="1">
      <c r="B348" s="3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D348" s="138"/>
    </row>
    <row r="349" ht="15.75" customHeight="1">
      <c r="B349" s="3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D349" s="138"/>
    </row>
    <row r="350" ht="15.75" customHeight="1">
      <c r="B350" s="3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D350" s="138"/>
    </row>
    <row r="351" ht="15.75" customHeight="1">
      <c r="B351" s="3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D351" s="138"/>
    </row>
    <row r="352" ht="15.75" customHeight="1">
      <c r="B352" s="3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D352" s="138"/>
    </row>
    <row r="353" ht="15.75" customHeight="1">
      <c r="B353" s="3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D353" s="138"/>
    </row>
    <row r="354" ht="15.75" customHeight="1">
      <c r="B354" s="3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D354" s="138"/>
    </row>
    <row r="355" ht="15.75" customHeight="1">
      <c r="B355" s="3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D355" s="138"/>
    </row>
    <row r="356" ht="15.75" customHeight="1">
      <c r="B356" s="3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D356" s="138"/>
    </row>
    <row r="357" ht="15.75" customHeight="1">
      <c r="B357" s="3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D357" s="138"/>
    </row>
    <row r="358" ht="15.75" customHeight="1">
      <c r="B358" s="3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D358" s="138"/>
    </row>
    <row r="359" ht="15.75" customHeight="1">
      <c r="B359" s="3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D359" s="138"/>
    </row>
    <row r="360" ht="15.75" customHeight="1">
      <c r="B360" s="3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D360" s="138"/>
    </row>
    <row r="361" ht="15.75" customHeight="1">
      <c r="B361" s="3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D361" s="138"/>
    </row>
    <row r="362" ht="15.75" customHeight="1">
      <c r="B362" s="3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D362" s="138"/>
    </row>
    <row r="363" ht="15.75" customHeight="1">
      <c r="B363" s="3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D363" s="138"/>
    </row>
    <row r="364" ht="15.75" customHeight="1">
      <c r="B364" s="3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D364" s="138"/>
    </row>
    <row r="365" ht="15.75" customHeight="1">
      <c r="B365" s="3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D365" s="138"/>
    </row>
    <row r="366" ht="15.75" customHeight="1">
      <c r="B366" s="3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D366" s="138"/>
    </row>
    <row r="367" ht="15.75" customHeight="1">
      <c r="B367" s="3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D367" s="138"/>
    </row>
    <row r="368" ht="15.75" customHeight="1">
      <c r="B368" s="3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D368" s="138"/>
    </row>
    <row r="369" ht="15.75" customHeight="1">
      <c r="B369" s="3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D369" s="138"/>
    </row>
    <row r="370" ht="15.75" customHeight="1">
      <c r="B370" s="3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D370" s="138"/>
    </row>
    <row r="371" ht="15.75" customHeight="1">
      <c r="B371" s="3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D371" s="138"/>
    </row>
    <row r="372" ht="15.75" customHeight="1">
      <c r="B372" s="3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D372" s="138"/>
    </row>
    <row r="373" ht="15.75" customHeight="1">
      <c r="B373" s="3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D373" s="138"/>
    </row>
    <row r="374" ht="15.75" customHeight="1">
      <c r="B374" s="3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D374" s="138"/>
    </row>
    <row r="375" ht="15.75" customHeight="1">
      <c r="B375" s="3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D375" s="138"/>
    </row>
    <row r="376" ht="15.75" customHeight="1">
      <c r="B376" s="3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D376" s="138"/>
    </row>
    <row r="377" ht="15.75" customHeight="1">
      <c r="B377" s="3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D377" s="138"/>
    </row>
    <row r="378" ht="15.75" customHeight="1">
      <c r="B378" s="3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D378" s="138"/>
    </row>
    <row r="379" ht="15.75" customHeight="1">
      <c r="B379" s="3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D379" s="138"/>
    </row>
    <row r="380" ht="15.75" customHeight="1">
      <c r="B380" s="3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D380" s="138"/>
    </row>
    <row r="381" ht="15.75" customHeight="1">
      <c r="B381" s="3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D381" s="138"/>
    </row>
    <row r="382" ht="15.75" customHeight="1">
      <c r="B382" s="3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D382" s="138"/>
    </row>
    <row r="383" ht="15.75" customHeight="1">
      <c r="B383" s="3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D383" s="138"/>
    </row>
    <row r="384" ht="15.75" customHeight="1">
      <c r="B384" s="3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D384" s="138"/>
    </row>
    <row r="385" ht="15.75" customHeight="1">
      <c r="B385" s="3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D385" s="138"/>
    </row>
    <row r="386" ht="15.75" customHeight="1">
      <c r="B386" s="3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D386" s="138"/>
    </row>
    <row r="387" ht="15.75" customHeight="1">
      <c r="B387" s="3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D387" s="138"/>
    </row>
    <row r="388" ht="15.75" customHeight="1">
      <c r="B388" s="3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D388" s="138"/>
    </row>
    <row r="389" ht="15.75" customHeight="1">
      <c r="B389" s="3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D389" s="138"/>
    </row>
    <row r="390" ht="15.75" customHeight="1">
      <c r="B390" s="3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D390" s="138"/>
    </row>
    <row r="391" ht="15.75" customHeight="1">
      <c r="B391" s="3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D391" s="138"/>
    </row>
    <row r="392" ht="15.75" customHeight="1">
      <c r="B392" s="3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D392" s="138"/>
    </row>
    <row r="393" ht="15.75" customHeight="1">
      <c r="B393" s="3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D393" s="138"/>
    </row>
    <row r="394" ht="15.75" customHeight="1">
      <c r="B394" s="3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D394" s="138"/>
    </row>
    <row r="395" ht="15.75" customHeight="1">
      <c r="B395" s="3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D395" s="138"/>
    </row>
    <row r="396" ht="15.75" customHeight="1">
      <c r="B396" s="3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D396" s="138"/>
    </row>
    <row r="397" ht="15.75" customHeight="1">
      <c r="B397" s="3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D397" s="138"/>
    </row>
    <row r="398" ht="15.75" customHeight="1">
      <c r="B398" s="3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D398" s="138"/>
    </row>
    <row r="399" ht="15.75" customHeight="1">
      <c r="B399" s="3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D399" s="138"/>
    </row>
    <row r="400" ht="15.75" customHeight="1">
      <c r="B400" s="3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D400" s="138"/>
    </row>
    <row r="401" ht="15.75" customHeight="1">
      <c r="B401" s="3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D401" s="138"/>
    </row>
    <row r="402" ht="15.75" customHeight="1">
      <c r="B402" s="3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D402" s="138"/>
    </row>
    <row r="403" ht="15.75" customHeight="1">
      <c r="B403" s="3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D403" s="138"/>
    </row>
    <row r="404" ht="15.75" customHeight="1">
      <c r="B404" s="3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D404" s="138"/>
    </row>
    <row r="405" ht="15.75" customHeight="1">
      <c r="B405" s="3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D405" s="138"/>
    </row>
    <row r="406" ht="15.75" customHeight="1">
      <c r="B406" s="3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D406" s="138"/>
    </row>
    <row r="407" ht="15.75" customHeight="1">
      <c r="B407" s="3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D407" s="138"/>
    </row>
    <row r="408" ht="15.75" customHeight="1">
      <c r="B408" s="3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D408" s="138"/>
    </row>
    <row r="409" ht="15.75" customHeight="1">
      <c r="B409" s="3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D409" s="138"/>
    </row>
    <row r="410" ht="15.75" customHeight="1">
      <c r="B410" s="3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D410" s="138"/>
    </row>
    <row r="411" ht="15.75" customHeight="1">
      <c r="B411" s="3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D411" s="138"/>
    </row>
    <row r="412" ht="15.75" customHeight="1">
      <c r="B412" s="3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D412" s="138"/>
    </row>
    <row r="413" ht="15.75" customHeight="1">
      <c r="B413" s="3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D413" s="138"/>
    </row>
    <row r="414" ht="15.75" customHeight="1">
      <c r="B414" s="3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D414" s="138"/>
    </row>
    <row r="415" ht="15.75" customHeight="1">
      <c r="B415" s="3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D415" s="138"/>
    </row>
    <row r="416" ht="15.75" customHeight="1">
      <c r="B416" s="3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D416" s="138"/>
    </row>
    <row r="417" ht="15.75" customHeight="1">
      <c r="B417" s="3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D417" s="138"/>
    </row>
    <row r="418" ht="15.75" customHeight="1">
      <c r="B418" s="3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D418" s="138"/>
    </row>
    <row r="419" ht="15.75" customHeight="1">
      <c r="B419" s="3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D419" s="138"/>
    </row>
    <row r="420" ht="15.75" customHeight="1">
      <c r="B420" s="3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D420" s="138"/>
    </row>
    <row r="421" ht="15.75" customHeight="1">
      <c r="B421" s="3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D421" s="138"/>
    </row>
    <row r="422" ht="15.75" customHeight="1">
      <c r="B422" s="3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D422" s="138"/>
    </row>
    <row r="423" ht="15.75" customHeight="1">
      <c r="B423" s="3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D423" s="138"/>
    </row>
    <row r="424" ht="15.75" customHeight="1">
      <c r="B424" s="3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D424" s="138"/>
    </row>
    <row r="425" ht="15.75" customHeight="1">
      <c r="B425" s="3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D425" s="138"/>
    </row>
    <row r="426" ht="15.75" customHeight="1">
      <c r="B426" s="3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D426" s="138"/>
    </row>
    <row r="427" ht="15.75" customHeight="1">
      <c r="B427" s="3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D427" s="138"/>
    </row>
    <row r="428" ht="15.75" customHeight="1">
      <c r="B428" s="3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D428" s="138"/>
    </row>
    <row r="429" ht="15.75" customHeight="1">
      <c r="B429" s="3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D429" s="138"/>
    </row>
    <row r="430" ht="15.75" customHeight="1">
      <c r="B430" s="3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D430" s="138"/>
    </row>
    <row r="431" ht="15.75" customHeight="1">
      <c r="B431" s="3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D431" s="138"/>
    </row>
    <row r="432" ht="15.75" customHeight="1">
      <c r="B432" s="3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D432" s="138"/>
    </row>
    <row r="433" ht="15.75" customHeight="1">
      <c r="B433" s="3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D433" s="138"/>
    </row>
    <row r="434" ht="15.75" customHeight="1">
      <c r="B434" s="3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D434" s="138"/>
    </row>
    <row r="435" ht="15.75" customHeight="1">
      <c r="B435" s="3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D435" s="138"/>
    </row>
    <row r="436" ht="15.75" customHeight="1">
      <c r="B436" s="3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D436" s="138"/>
    </row>
    <row r="437" ht="15.75" customHeight="1">
      <c r="B437" s="3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D437" s="138"/>
    </row>
    <row r="438" ht="15.75" customHeight="1">
      <c r="B438" s="3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D438" s="138"/>
    </row>
    <row r="439" ht="15.75" customHeight="1">
      <c r="B439" s="3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D439" s="138"/>
    </row>
    <row r="440" ht="15.75" customHeight="1">
      <c r="B440" s="3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D440" s="138"/>
    </row>
    <row r="441" ht="15.75" customHeight="1">
      <c r="B441" s="3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D441" s="138"/>
    </row>
    <row r="442" ht="15.75" customHeight="1">
      <c r="B442" s="3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D442" s="138"/>
    </row>
    <row r="443" ht="15.75" customHeight="1">
      <c r="B443" s="3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D443" s="138"/>
    </row>
    <row r="444" ht="15.75" customHeight="1">
      <c r="B444" s="3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D444" s="138"/>
    </row>
    <row r="445" ht="15.75" customHeight="1">
      <c r="B445" s="3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D445" s="138"/>
    </row>
    <row r="446" ht="15.75" customHeight="1">
      <c r="B446" s="3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D446" s="138"/>
    </row>
    <row r="447" ht="15.75" customHeight="1">
      <c r="B447" s="3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D447" s="138"/>
    </row>
    <row r="448" ht="15.75" customHeight="1">
      <c r="B448" s="3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D448" s="138"/>
    </row>
    <row r="449" ht="15.75" customHeight="1">
      <c r="B449" s="3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D449" s="138"/>
    </row>
    <row r="450" ht="15.75" customHeight="1">
      <c r="B450" s="3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D450" s="138"/>
    </row>
    <row r="451" ht="15.75" customHeight="1">
      <c r="B451" s="3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D451" s="138"/>
    </row>
    <row r="452" ht="15.75" customHeight="1">
      <c r="B452" s="3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D452" s="138"/>
    </row>
    <row r="453" ht="15.75" customHeight="1">
      <c r="B453" s="3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D453" s="138"/>
    </row>
    <row r="454" ht="15.75" customHeight="1">
      <c r="B454" s="3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D454" s="138"/>
    </row>
    <row r="455" ht="15.75" customHeight="1">
      <c r="B455" s="3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D455" s="138"/>
    </row>
    <row r="456" ht="15.75" customHeight="1">
      <c r="B456" s="3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D456" s="138"/>
    </row>
    <row r="457" ht="15.75" customHeight="1">
      <c r="B457" s="3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D457" s="138"/>
    </row>
    <row r="458" ht="15.75" customHeight="1">
      <c r="B458" s="3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D458" s="138"/>
    </row>
    <row r="459" ht="15.75" customHeight="1">
      <c r="B459" s="3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D459" s="138"/>
    </row>
    <row r="460" ht="15.75" customHeight="1">
      <c r="B460" s="3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D460" s="138"/>
    </row>
    <row r="461" ht="15.75" customHeight="1">
      <c r="B461" s="3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D461" s="138"/>
    </row>
    <row r="462" ht="15.75" customHeight="1">
      <c r="B462" s="3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D462" s="138"/>
    </row>
    <row r="463" ht="15.75" customHeight="1">
      <c r="B463" s="3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D463" s="138"/>
    </row>
    <row r="464" ht="15.75" customHeight="1">
      <c r="B464" s="3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D464" s="138"/>
    </row>
    <row r="465" ht="15.75" customHeight="1">
      <c r="B465" s="3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D465" s="138"/>
    </row>
    <row r="466" ht="15.75" customHeight="1">
      <c r="B466" s="3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D466" s="138"/>
    </row>
    <row r="467" ht="15.75" customHeight="1">
      <c r="B467" s="3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D467" s="138"/>
    </row>
    <row r="468" ht="15.75" customHeight="1">
      <c r="B468" s="3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D468" s="138"/>
    </row>
    <row r="469" ht="15.75" customHeight="1">
      <c r="B469" s="3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D469" s="138"/>
    </row>
    <row r="470" ht="15.75" customHeight="1">
      <c r="B470" s="3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D470" s="138"/>
    </row>
    <row r="471" ht="15.75" customHeight="1">
      <c r="B471" s="3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D471" s="138"/>
    </row>
    <row r="472" ht="15.75" customHeight="1">
      <c r="B472" s="3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D472" s="138"/>
    </row>
    <row r="473" ht="15.75" customHeight="1">
      <c r="B473" s="3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D473" s="138"/>
    </row>
    <row r="474" ht="15.75" customHeight="1">
      <c r="B474" s="3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D474" s="138"/>
    </row>
    <row r="475" ht="15.75" customHeight="1">
      <c r="B475" s="3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D475" s="138"/>
    </row>
    <row r="476" ht="15.75" customHeight="1">
      <c r="B476" s="3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D476" s="138"/>
    </row>
    <row r="477" ht="15.75" customHeight="1">
      <c r="B477" s="3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D477" s="138"/>
    </row>
    <row r="478" ht="15.75" customHeight="1">
      <c r="B478" s="3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D478" s="138"/>
    </row>
    <row r="479" ht="15.75" customHeight="1">
      <c r="B479" s="3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D479" s="138"/>
    </row>
    <row r="480" ht="15.75" customHeight="1">
      <c r="B480" s="3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D480" s="138"/>
    </row>
    <row r="481" ht="15.75" customHeight="1">
      <c r="B481" s="3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D481" s="138"/>
    </row>
    <row r="482" ht="15.75" customHeight="1">
      <c r="B482" s="3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D482" s="138"/>
    </row>
    <row r="483" ht="15.75" customHeight="1">
      <c r="B483" s="3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D483" s="138"/>
    </row>
    <row r="484" ht="15.75" customHeight="1">
      <c r="B484" s="3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D484" s="138"/>
    </row>
    <row r="485" ht="15.75" customHeight="1">
      <c r="B485" s="3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D485" s="138"/>
    </row>
    <row r="486" ht="15.75" customHeight="1">
      <c r="B486" s="3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D486" s="138"/>
    </row>
    <row r="487" ht="15.75" customHeight="1">
      <c r="B487" s="3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D487" s="138"/>
    </row>
    <row r="488" ht="15.75" customHeight="1">
      <c r="B488" s="3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D488" s="138"/>
    </row>
    <row r="489" ht="15.75" customHeight="1">
      <c r="B489" s="3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D489" s="138"/>
    </row>
    <row r="490" ht="15.75" customHeight="1">
      <c r="B490" s="3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D490" s="138"/>
    </row>
    <row r="491" ht="15.75" customHeight="1">
      <c r="B491" s="3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D491" s="138"/>
    </row>
    <row r="492" ht="15.75" customHeight="1">
      <c r="B492" s="3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D492" s="138"/>
    </row>
    <row r="493" ht="15.75" customHeight="1">
      <c r="B493" s="3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D493" s="138"/>
    </row>
    <row r="494" ht="15.75" customHeight="1">
      <c r="B494" s="3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D494" s="138"/>
    </row>
    <row r="495" ht="15.75" customHeight="1">
      <c r="B495" s="3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D495" s="138"/>
    </row>
    <row r="496" ht="15.75" customHeight="1">
      <c r="B496" s="3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D496" s="138"/>
    </row>
    <row r="497" ht="15.75" customHeight="1">
      <c r="B497" s="3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D497" s="138"/>
    </row>
    <row r="498" ht="15.75" customHeight="1">
      <c r="B498" s="3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D498" s="138"/>
    </row>
    <row r="499" ht="15.75" customHeight="1">
      <c r="B499" s="3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D499" s="138"/>
    </row>
    <row r="500" ht="15.75" customHeight="1">
      <c r="B500" s="3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D500" s="138"/>
    </row>
    <row r="501" ht="15.75" customHeight="1">
      <c r="B501" s="3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D501" s="138"/>
    </row>
    <row r="502" ht="15.75" customHeight="1">
      <c r="B502" s="3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D502" s="138"/>
    </row>
    <row r="503" ht="15.75" customHeight="1">
      <c r="B503" s="3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D503" s="138"/>
    </row>
    <row r="504" ht="15.75" customHeight="1">
      <c r="B504" s="3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D504" s="138"/>
    </row>
    <row r="505" ht="15.75" customHeight="1">
      <c r="B505" s="3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D505" s="138"/>
    </row>
    <row r="506" ht="15.75" customHeight="1">
      <c r="B506" s="3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D506" s="138"/>
    </row>
    <row r="507" ht="15.75" customHeight="1">
      <c r="B507" s="3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D507" s="138"/>
    </row>
    <row r="508" ht="15.75" customHeight="1">
      <c r="B508" s="3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D508" s="138"/>
    </row>
    <row r="509" ht="15.75" customHeight="1">
      <c r="B509" s="3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D509" s="138"/>
    </row>
    <row r="510" ht="15.75" customHeight="1">
      <c r="B510" s="3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D510" s="138"/>
    </row>
    <row r="511" ht="15.75" customHeight="1">
      <c r="B511" s="3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D511" s="138"/>
    </row>
    <row r="512" ht="15.75" customHeight="1">
      <c r="B512" s="3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D512" s="138"/>
    </row>
    <row r="513" ht="15.75" customHeight="1">
      <c r="B513" s="3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D513" s="138"/>
    </row>
    <row r="514" ht="15.75" customHeight="1">
      <c r="B514" s="3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D514" s="138"/>
    </row>
    <row r="515" ht="15.75" customHeight="1">
      <c r="B515" s="3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D515" s="138"/>
    </row>
    <row r="516" ht="15.75" customHeight="1">
      <c r="B516" s="3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D516" s="138"/>
    </row>
    <row r="517" ht="15.75" customHeight="1">
      <c r="B517" s="3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D517" s="138"/>
    </row>
    <row r="518" ht="15.75" customHeight="1">
      <c r="B518" s="3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D518" s="138"/>
    </row>
    <row r="519" ht="15.75" customHeight="1">
      <c r="B519" s="3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D519" s="138"/>
    </row>
    <row r="520" ht="15.75" customHeight="1">
      <c r="B520" s="3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D520" s="138"/>
    </row>
    <row r="521" ht="15.75" customHeight="1">
      <c r="B521" s="3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D521" s="138"/>
    </row>
    <row r="522" ht="15.75" customHeight="1">
      <c r="B522" s="3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D522" s="138"/>
    </row>
    <row r="523" ht="15.75" customHeight="1">
      <c r="B523" s="3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D523" s="138"/>
    </row>
    <row r="524" ht="15.75" customHeight="1">
      <c r="B524" s="3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D524" s="138"/>
    </row>
    <row r="525" ht="15.75" customHeight="1">
      <c r="B525" s="3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D525" s="138"/>
    </row>
    <row r="526" ht="15.75" customHeight="1">
      <c r="B526" s="3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D526" s="138"/>
    </row>
    <row r="527" ht="15.75" customHeight="1">
      <c r="B527" s="3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D527" s="138"/>
    </row>
    <row r="528" ht="15.75" customHeight="1">
      <c r="B528" s="3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D528" s="138"/>
    </row>
    <row r="529" ht="15.75" customHeight="1">
      <c r="B529" s="3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D529" s="138"/>
    </row>
    <row r="530" ht="15.75" customHeight="1">
      <c r="B530" s="3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D530" s="138"/>
    </row>
    <row r="531" ht="15.75" customHeight="1">
      <c r="B531" s="3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D531" s="138"/>
    </row>
    <row r="532" ht="15.75" customHeight="1">
      <c r="B532" s="3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D532" s="138"/>
    </row>
    <row r="533" ht="15.75" customHeight="1">
      <c r="B533" s="3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D533" s="138"/>
    </row>
    <row r="534" ht="15.75" customHeight="1">
      <c r="B534" s="3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D534" s="138"/>
    </row>
    <row r="535" ht="15.75" customHeight="1">
      <c r="B535" s="3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D535" s="138"/>
    </row>
    <row r="536" ht="15.75" customHeight="1">
      <c r="B536" s="3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D536" s="138"/>
    </row>
    <row r="537" ht="15.75" customHeight="1">
      <c r="B537" s="3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D537" s="138"/>
    </row>
    <row r="538" ht="15.75" customHeight="1">
      <c r="B538" s="3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D538" s="138"/>
    </row>
    <row r="539" ht="15.75" customHeight="1">
      <c r="B539" s="3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D539" s="138"/>
    </row>
    <row r="540" ht="15.75" customHeight="1">
      <c r="B540" s="3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D540" s="138"/>
    </row>
    <row r="541" ht="15.75" customHeight="1">
      <c r="B541" s="3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D541" s="138"/>
    </row>
    <row r="542" ht="15.75" customHeight="1">
      <c r="B542" s="3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D542" s="138"/>
    </row>
    <row r="543" ht="15.75" customHeight="1">
      <c r="B543" s="3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D543" s="138"/>
    </row>
    <row r="544" ht="15.75" customHeight="1">
      <c r="B544" s="3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D544" s="138"/>
    </row>
    <row r="545" ht="15.75" customHeight="1">
      <c r="B545" s="3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D545" s="138"/>
    </row>
    <row r="546" ht="15.75" customHeight="1">
      <c r="B546" s="3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D546" s="138"/>
    </row>
    <row r="547" ht="15.75" customHeight="1">
      <c r="B547" s="3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D547" s="138"/>
    </row>
    <row r="548" ht="15.75" customHeight="1">
      <c r="B548" s="3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D548" s="138"/>
    </row>
    <row r="549" ht="15.75" customHeight="1">
      <c r="B549" s="3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D549" s="138"/>
    </row>
    <row r="550" ht="15.75" customHeight="1">
      <c r="B550" s="3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D550" s="138"/>
    </row>
    <row r="551" ht="15.75" customHeight="1">
      <c r="B551" s="3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D551" s="138"/>
    </row>
    <row r="552" ht="15.75" customHeight="1">
      <c r="B552" s="3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D552" s="138"/>
    </row>
    <row r="553" ht="15.75" customHeight="1">
      <c r="B553" s="3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D553" s="138"/>
    </row>
    <row r="554" ht="15.75" customHeight="1">
      <c r="B554" s="3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D554" s="138"/>
    </row>
    <row r="555" ht="15.75" customHeight="1">
      <c r="B555" s="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D555" s="138"/>
    </row>
    <row r="556" ht="15.75" customHeight="1">
      <c r="B556" s="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D556" s="138"/>
    </row>
    <row r="557" ht="15.75" customHeight="1">
      <c r="B557" s="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D557" s="138"/>
    </row>
    <row r="558" ht="15.75" customHeight="1">
      <c r="B558" s="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D558" s="138"/>
    </row>
    <row r="559" ht="15.75" customHeight="1">
      <c r="B559" s="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D559" s="138"/>
    </row>
    <row r="560" ht="15.75" customHeight="1">
      <c r="B560" s="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D560" s="138"/>
    </row>
    <row r="561" ht="15.75" customHeight="1">
      <c r="B561" s="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D561" s="138"/>
    </row>
    <row r="562" ht="15.75" customHeight="1">
      <c r="B562" s="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D562" s="138"/>
    </row>
    <row r="563" ht="15.75" customHeight="1">
      <c r="B563" s="3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D563" s="138"/>
    </row>
    <row r="564" ht="15.75" customHeight="1">
      <c r="B564" s="3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D564" s="138"/>
    </row>
    <row r="565" ht="15.75" customHeight="1">
      <c r="B565" s="3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D565" s="138"/>
    </row>
    <row r="566" ht="15.75" customHeight="1">
      <c r="B566" s="3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D566" s="138"/>
    </row>
    <row r="567" ht="15.75" customHeight="1">
      <c r="B567" s="3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D567" s="138"/>
    </row>
    <row r="568" ht="15.75" customHeight="1">
      <c r="B568" s="3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D568" s="138"/>
    </row>
    <row r="569" ht="15.75" customHeight="1">
      <c r="B569" s="3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D569" s="138"/>
    </row>
    <row r="570" ht="15.75" customHeight="1">
      <c r="B570" s="3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D570" s="138"/>
    </row>
    <row r="571" ht="15.75" customHeight="1">
      <c r="B571" s="3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D571" s="138"/>
    </row>
    <row r="572" ht="15.75" customHeight="1">
      <c r="B572" s="3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D572" s="138"/>
    </row>
    <row r="573" ht="15.75" customHeight="1">
      <c r="B573" s="3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D573" s="138"/>
    </row>
    <row r="574" ht="15.75" customHeight="1">
      <c r="B574" s="3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D574" s="138"/>
    </row>
    <row r="575" ht="15.75" customHeight="1">
      <c r="B575" s="3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D575" s="138"/>
    </row>
    <row r="576" ht="15.75" customHeight="1">
      <c r="B576" s="3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D576" s="138"/>
    </row>
    <row r="577" ht="15.75" customHeight="1">
      <c r="B577" s="3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D577" s="138"/>
    </row>
    <row r="578" ht="15.75" customHeight="1">
      <c r="B578" s="3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D578" s="138"/>
    </row>
    <row r="579" ht="15.75" customHeight="1">
      <c r="B579" s="3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D579" s="138"/>
    </row>
    <row r="580" ht="15.75" customHeight="1">
      <c r="B580" s="3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D580" s="138"/>
    </row>
    <row r="581" ht="15.75" customHeight="1">
      <c r="B581" s="3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D581" s="138"/>
    </row>
    <row r="582" ht="15.75" customHeight="1">
      <c r="B582" s="3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D582" s="138"/>
    </row>
    <row r="583" ht="15.75" customHeight="1">
      <c r="B583" s="3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D583" s="138"/>
    </row>
    <row r="584" ht="15.75" customHeight="1">
      <c r="B584" s="3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D584" s="138"/>
    </row>
    <row r="585" ht="15.75" customHeight="1">
      <c r="B585" s="3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D585" s="138"/>
    </row>
    <row r="586" ht="15.75" customHeight="1">
      <c r="B586" s="3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D586" s="138"/>
    </row>
    <row r="587" ht="15.75" customHeight="1">
      <c r="B587" s="3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D587" s="138"/>
    </row>
    <row r="588" ht="15.75" customHeight="1">
      <c r="B588" s="3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D588" s="138"/>
    </row>
    <row r="589" ht="15.75" customHeight="1">
      <c r="B589" s="3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D589" s="138"/>
    </row>
    <row r="590" ht="15.75" customHeight="1">
      <c r="B590" s="3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D590" s="138"/>
    </row>
    <row r="591" ht="15.75" customHeight="1">
      <c r="B591" s="3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D591" s="138"/>
    </row>
    <row r="592" ht="15.75" customHeight="1">
      <c r="B592" s="3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D592" s="138"/>
    </row>
    <row r="593" ht="15.75" customHeight="1">
      <c r="B593" s="3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D593" s="138"/>
    </row>
    <row r="594" ht="15.75" customHeight="1">
      <c r="B594" s="3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D594" s="138"/>
    </row>
    <row r="595" ht="15.75" customHeight="1">
      <c r="B595" s="3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D595" s="138"/>
    </row>
    <row r="596" ht="15.75" customHeight="1">
      <c r="B596" s="3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D596" s="138"/>
    </row>
    <row r="597" ht="15.75" customHeight="1">
      <c r="B597" s="3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D597" s="138"/>
    </row>
    <row r="598" ht="15.75" customHeight="1">
      <c r="B598" s="3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D598" s="138"/>
    </row>
    <row r="599" ht="15.75" customHeight="1">
      <c r="B599" s="3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D599" s="138"/>
    </row>
    <row r="600" ht="15.75" customHeight="1">
      <c r="B600" s="3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D600" s="138"/>
    </row>
    <row r="601" ht="15.75" customHeight="1">
      <c r="B601" s="3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D601" s="138"/>
    </row>
    <row r="602" ht="15.75" customHeight="1">
      <c r="B602" s="3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D602" s="138"/>
    </row>
    <row r="603" ht="15.75" customHeight="1">
      <c r="B603" s="3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D603" s="138"/>
    </row>
    <row r="604" ht="15.75" customHeight="1">
      <c r="B604" s="3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D604" s="138"/>
    </row>
    <row r="605" ht="15.75" customHeight="1">
      <c r="B605" s="3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D605" s="138"/>
    </row>
    <row r="606" ht="15.75" customHeight="1">
      <c r="B606" s="3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D606" s="138"/>
    </row>
    <row r="607" ht="15.75" customHeight="1">
      <c r="B607" s="3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D607" s="138"/>
    </row>
    <row r="608" ht="15.75" customHeight="1">
      <c r="B608" s="3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D608" s="138"/>
    </row>
    <row r="609" ht="15.75" customHeight="1">
      <c r="B609" s="3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D609" s="138"/>
    </row>
    <row r="610" ht="15.75" customHeight="1">
      <c r="B610" s="3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D610" s="138"/>
    </row>
    <row r="611" ht="15.75" customHeight="1">
      <c r="B611" s="3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D611" s="138"/>
    </row>
    <row r="612" ht="15.75" customHeight="1">
      <c r="B612" s="3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D612" s="138"/>
    </row>
    <row r="613" ht="15.75" customHeight="1">
      <c r="B613" s="3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D613" s="138"/>
    </row>
    <row r="614" ht="15.75" customHeight="1">
      <c r="B614" s="3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D614" s="138"/>
    </row>
    <row r="615" ht="15.75" customHeight="1">
      <c r="B615" s="3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D615" s="138"/>
    </row>
    <row r="616" ht="15.75" customHeight="1">
      <c r="B616" s="3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D616" s="138"/>
    </row>
    <row r="617" ht="15.75" customHeight="1">
      <c r="B617" s="3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D617" s="138"/>
    </row>
    <row r="618" ht="15.75" customHeight="1">
      <c r="B618" s="3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D618" s="138"/>
    </row>
    <row r="619" ht="15.75" customHeight="1">
      <c r="B619" s="3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D619" s="138"/>
    </row>
    <row r="620" ht="15.75" customHeight="1">
      <c r="B620" s="3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D620" s="138"/>
    </row>
    <row r="621" ht="15.75" customHeight="1">
      <c r="B621" s="3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D621" s="138"/>
    </row>
    <row r="622" ht="15.75" customHeight="1">
      <c r="B622" s="3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D622" s="138"/>
    </row>
    <row r="623" ht="15.75" customHeight="1">
      <c r="B623" s="3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D623" s="138"/>
    </row>
    <row r="624" ht="15.75" customHeight="1">
      <c r="B624" s="3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D624" s="138"/>
    </row>
    <row r="625" ht="15.75" customHeight="1">
      <c r="B625" s="3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D625" s="138"/>
    </row>
    <row r="626" ht="15.75" customHeight="1">
      <c r="B626" s="3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D626" s="138"/>
    </row>
    <row r="627" ht="15.75" customHeight="1">
      <c r="B627" s="3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D627" s="138"/>
    </row>
    <row r="628" ht="15.75" customHeight="1">
      <c r="B628" s="3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D628" s="138"/>
    </row>
    <row r="629" ht="15.75" customHeight="1">
      <c r="B629" s="3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D629" s="138"/>
    </row>
    <row r="630" ht="15.75" customHeight="1">
      <c r="B630" s="3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D630" s="138"/>
    </row>
    <row r="631" ht="15.75" customHeight="1">
      <c r="B631" s="3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D631" s="138"/>
    </row>
    <row r="632" ht="15.75" customHeight="1">
      <c r="B632" s="3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D632" s="138"/>
    </row>
    <row r="633" ht="15.75" customHeight="1">
      <c r="B633" s="3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D633" s="138"/>
    </row>
    <row r="634" ht="15.75" customHeight="1">
      <c r="B634" s="3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D634" s="138"/>
    </row>
    <row r="635" ht="15.75" customHeight="1">
      <c r="B635" s="3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D635" s="138"/>
    </row>
    <row r="636" ht="15.75" customHeight="1">
      <c r="B636" s="3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D636" s="138"/>
    </row>
    <row r="637" ht="15.75" customHeight="1">
      <c r="B637" s="3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D637" s="138"/>
    </row>
    <row r="638" ht="15.75" customHeight="1">
      <c r="B638" s="3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D638" s="138"/>
    </row>
    <row r="639" ht="15.75" customHeight="1">
      <c r="B639" s="3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D639" s="138"/>
    </row>
    <row r="640" ht="15.75" customHeight="1">
      <c r="B640" s="3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D640" s="138"/>
    </row>
    <row r="641" ht="15.75" customHeight="1">
      <c r="B641" s="3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D641" s="138"/>
    </row>
    <row r="642" ht="15.75" customHeight="1">
      <c r="B642" s="3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D642" s="138"/>
    </row>
    <row r="643" ht="15.75" customHeight="1">
      <c r="B643" s="3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D643" s="138"/>
    </row>
    <row r="644" ht="15.75" customHeight="1">
      <c r="B644" s="3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D644" s="138"/>
    </row>
    <row r="645" ht="15.75" customHeight="1">
      <c r="B645" s="3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D645" s="138"/>
    </row>
    <row r="646" ht="15.75" customHeight="1">
      <c r="B646" s="3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D646" s="138"/>
    </row>
    <row r="647" ht="15.75" customHeight="1">
      <c r="B647" s="3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D647" s="138"/>
    </row>
    <row r="648" ht="15.75" customHeight="1">
      <c r="B648" s="3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D648" s="138"/>
    </row>
    <row r="649" ht="15.75" customHeight="1">
      <c r="B649" s="3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D649" s="138"/>
    </row>
    <row r="650" ht="15.75" customHeight="1">
      <c r="B650" s="3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D650" s="138"/>
    </row>
    <row r="651" ht="15.75" customHeight="1">
      <c r="B651" s="3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D651" s="138"/>
    </row>
    <row r="652" ht="15.75" customHeight="1">
      <c r="B652" s="3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D652" s="138"/>
    </row>
    <row r="653" ht="15.75" customHeight="1">
      <c r="B653" s="3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D653" s="138"/>
    </row>
    <row r="654" ht="15.75" customHeight="1">
      <c r="B654" s="3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D654" s="138"/>
    </row>
    <row r="655" ht="15.75" customHeight="1">
      <c r="B655" s="3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D655" s="138"/>
    </row>
    <row r="656" ht="15.75" customHeight="1">
      <c r="B656" s="3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D656" s="138"/>
    </row>
    <row r="657" ht="15.75" customHeight="1">
      <c r="B657" s="3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D657" s="138"/>
    </row>
    <row r="658" ht="15.75" customHeight="1">
      <c r="B658" s="3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D658" s="138"/>
    </row>
    <row r="659" ht="15.75" customHeight="1">
      <c r="B659" s="3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D659" s="138"/>
    </row>
    <row r="660" ht="15.75" customHeight="1">
      <c r="B660" s="3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D660" s="138"/>
    </row>
    <row r="661" ht="15.75" customHeight="1">
      <c r="B661" s="3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D661" s="138"/>
    </row>
    <row r="662" ht="15.75" customHeight="1">
      <c r="B662" s="3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D662" s="138"/>
    </row>
    <row r="663" ht="15.75" customHeight="1">
      <c r="B663" s="3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D663" s="138"/>
    </row>
    <row r="664" ht="15.75" customHeight="1">
      <c r="B664" s="3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D664" s="138"/>
    </row>
    <row r="665" ht="15.75" customHeight="1">
      <c r="B665" s="3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D665" s="138"/>
    </row>
    <row r="666" ht="15.75" customHeight="1">
      <c r="B666" s="3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D666" s="138"/>
    </row>
    <row r="667" ht="15.75" customHeight="1">
      <c r="B667" s="3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D667" s="138"/>
    </row>
    <row r="668" ht="15.75" customHeight="1">
      <c r="B668" s="3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D668" s="138"/>
    </row>
    <row r="669" ht="15.75" customHeight="1">
      <c r="B669" s="3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D669" s="138"/>
    </row>
    <row r="670" ht="15.75" customHeight="1">
      <c r="B670" s="3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D670" s="138"/>
    </row>
    <row r="671" ht="15.75" customHeight="1">
      <c r="B671" s="3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D671" s="138"/>
    </row>
    <row r="672" ht="15.75" customHeight="1">
      <c r="B672" s="3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D672" s="138"/>
    </row>
    <row r="673" ht="15.75" customHeight="1">
      <c r="B673" s="3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D673" s="138"/>
    </row>
    <row r="674" ht="15.75" customHeight="1">
      <c r="B674" s="3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D674" s="138"/>
    </row>
    <row r="675" ht="15.75" customHeight="1">
      <c r="B675" s="3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D675" s="138"/>
    </row>
    <row r="676" ht="15.75" customHeight="1">
      <c r="B676" s="3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D676" s="138"/>
    </row>
    <row r="677" ht="15.75" customHeight="1">
      <c r="B677" s="3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D677" s="138"/>
    </row>
    <row r="678" ht="15.75" customHeight="1">
      <c r="B678" s="3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D678" s="138"/>
    </row>
    <row r="679" ht="15.75" customHeight="1">
      <c r="B679" s="3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D679" s="138"/>
    </row>
    <row r="680" ht="15.75" customHeight="1">
      <c r="B680" s="3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D680" s="138"/>
    </row>
    <row r="681" ht="15.75" customHeight="1">
      <c r="B681" s="3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D681" s="138"/>
    </row>
    <row r="682" ht="15.75" customHeight="1">
      <c r="B682" s="3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D682" s="138"/>
    </row>
    <row r="683" ht="15.75" customHeight="1">
      <c r="B683" s="3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D683" s="138"/>
    </row>
    <row r="684" ht="15.75" customHeight="1">
      <c r="B684" s="3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D684" s="138"/>
    </row>
    <row r="685" ht="15.75" customHeight="1">
      <c r="B685" s="3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D685" s="138"/>
    </row>
    <row r="686" ht="15.75" customHeight="1">
      <c r="B686" s="3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D686" s="138"/>
    </row>
    <row r="687" ht="15.75" customHeight="1">
      <c r="B687" s="3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D687" s="138"/>
    </row>
    <row r="688" ht="15.75" customHeight="1">
      <c r="B688" s="3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D688" s="138"/>
    </row>
    <row r="689" ht="15.75" customHeight="1">
      <c r="B689" s="3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D689" s="138"/>
    </row>
    <row r="690" ht="15.75" customHeight="1">
      <c r="B690" s="3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D690" s="138"/>
    </row>
    <row r="691" ht="15.75" customHeight="1">
      <c r="B691" s="3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D691" s="138"/>
    </row>
    <row r="692" ht="15.75" customHeight="1">
      <c r="B692" s="3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D692" s="138"/>
    </row>
    <row r="693" ht="15.75" customHeight="1">
      <c r="B693" s="3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D693" s="138"/>
    </row>
    <row r="694" ht="15.75" customHeight="1">
      <c r="B694" s="3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D694" s="138"/>
    </row>
    <row r="695" ht="15.75" customHeight="1">
      <c r="B695" s="3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D695" s="138"/>
    </row>
    <row r="696" ht="15.75" customHeight="1">
      <c r="B696" s="3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D696" s="138"/>
    </row>
    <row r="697" ht="15.75" customHeight="1">
      <c r="B697" s="3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D697" s="138"/>
    </row>
    <row r="698" ht="15.75" customHeight="1">
      <c r="B698" s="3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D698" s="138"/>
    </row>
    <row r="699" ht="15.75" customHeight="1">
      <c r="B699" s="3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D699" s="138"/>
    </row>
    <row r="700" ht="15.75" customHeight="1">
      <c r="B700" s="3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D700" s="138"/>
    </row>
    <row r="701" ht="15.75" customHeight="1">
      <c r="B701" s="3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D701" s="138"/>
    </row>
    <row r="702" ht="15.75" customHeight="1">
      <c r="B702" s="3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D702" s="138"/>
    </row>
    <row r="703" ht="15.75" customHeight="1">
      <c r="B703" s="3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D703" s="138"/>
    </row>
    <row r="704" ht="15.75" customHeight="1">
      <c r="B704" s="3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D704" s="138"/>
    </row>
    <row r="705" ht="15.75" customHeight="1">
      <c r="B705" s="3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D705" s="138"/>
    </row>
    <row r="706" ht="15.75" customHeight="1">
      <c r="B706" s="3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D706" s="138"/>
    </row>
    <row r="707" ht="15.75" customHeight="1">
      <c r="B707" s="3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D707" s="138"/>
    </row>
    <row r="708" ht="15.75" customHeight="1">
      <c r="B708" s="3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D708" s="138"/>
    </row>
    <row r="709" ht="15.75" customHeight="1">
      <c r="B709" s="3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D709" s="138"/>
    </row>
    <row r="710" ht="15.75" customHeight="1">
      <c r="B710" s="3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D710" s="138"/>
    </row>
    <row r="711" ht="15.75" customHeight="1">
      <c r="B711" s="3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D711" s="138"/>
    </row>
    <row r="712" ht="15.75" customHeight="1">
      <c r="B712" s="3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D712" s="138"/>
    </row>
    <row r="713" ht="15.75" customHeight="1">
      <c r="B713" s="3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D713" s="138"/>
    </row>
    <row r="714" ht="15.75" customHeight="1">
      <c r="B714" s="3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D714" s="138"/>
    </row>
    <row r="715" ht="15.75" customHeight="1">
      <c r="B715" s="3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D715" s="138"/>
    </row>
    <row r="716" ht="15.75" customHeight="1">
      <c r="B716" s="3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D716" s="138"/>
    </row>
    <row r="717" ht="15.75" customHeight="1">
      <c r="B717" s="3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D717" s="138"/>
    </row>
    <row r="718" ht="15.75" customHeight="1">
      <c r="B718" s="3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D718" s="138"/>
    </row>
    <row r="719" ht="15.75" customHeight="1">
      <c r="B719" s="3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D719" s="138"/>
    </row>
    <row r="720" ht="15.75" customHeight="1">
      <c r="B720" s="3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D720" s="138"/>
    </row>
    <row r="721" ht="15.75" customHeight="1">
      <c r="B721" s="3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D721" s="138"/>
    </row>
    <row r="722" ht="15.75" customHeight="1">
      <c r="B722" s="3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D722" s="138"/>
    </row>
    <row r="723" ht="15.75" customHeight="1">
      <c r="B723" s="3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D723" s="138"/>
    </row>
    <row r="724" ht="15.75" customHeight="1">
      <c r="B724" s="3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D724" s="138"/>
    </row>
    <row r="725" ht="15.75" customHeight="1">
      <c r="B725" s="3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D725" s="138"/>
    </row>
    <row r="726" ht="15.75" customHeight="1">
      <c r="B726" s="3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D726" s="138"/>
    </row>
    <row r="727" ht="15.75" customHeight="1">
      <c r="B727" s="3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D727" s="138"/>
    </row>
    <row r="728" ht="15.75" customHeight="1">
      <c r="B728" s="3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D728" s="138"/>
    </row>
    <row r="729" ht="15.75" customHeight="1">
      <c r="B729" s="3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D729" s="138"/>
    </row>
    <row r="730" ht="15.75" customHeight="1">
      <c r="B730" s="3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D730" s="138"/>
    </row>
    <row r="731" ht="15.75" customHeight="1">
      <c r="B731" s="3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D731" s="138"/>
    </row>
    <row r="732" ht="15.75" customHeight="1">
      <c r="B732" s="3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D732" s="138"/>
    </row>
    <row r="733" ht="15.75" customHeight="1">
      <c r="B733" s="3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D733" s="138"/>
    </row>
    <row r="734" ht="15.75" customHeight="1">
      <c r="B734" s="3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D734" s="138"/>
    </row>
    <row r="735" ht="15.75" customHeight="1">
      <c r="B735" s="3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D735" s="138"/>
    </row>
    <row r="736" ht="15.75" customHeight="1">
      <c r="B736" s="3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D736" s="138"/>
    </row>
    <row r="737" ht="15.75" customHeight="1">
      <c r="B737" s="3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D737" s="138"/>
    </row>
    <row r="738" ht="15.75" customHeight="1">
      <c r="B738" s="3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D738" s="138"/>
    </row>
    <row r="739" ht="15.75" customHeight="1">
      <c r="B739" s="3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D739" s="138"/>
    </row>
    <row r="740" ht="15.75" customHeight="1">
      <c r="B740" s="3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D740" s="138"/>
    </row>
    <row r="741" ht="15.75" customHeight="1">
      <c r="B741" s="3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D741" s="138"/>
    </row>
    <row r="742" ht="15.75" customHeight="1">
      <c r="B742" s="3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D742" s="138"/>
    </row>
    <row r="743" ht="15.75" customHeight="1">
      <c r="B743" s="3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D743" s="138"/>
    </row>
    <row r="744" ht="15.75" customHeight="1">
      <c r="B744" s="3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D744" s="138"/>
    </row>
    <row r="745" ht="15.75" customHeight="1">
      <c r="B745" s="3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D745" s="138"/>
    </row>
    <row r="746" ht="15.75" customHeight="1">
      <c r="B746" s="3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D746" s="138"/>
    </row>
    <row r="747" ht="15.75" customHeight="1">
      <c r="B747" s="3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D747" s="138"/>
    </row>
    <row r="748" ht="15.75" customHeight="1">
      <c r="B748" s="3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D748" s="138"/>
    </row>
    <row r="749" ht="15.75" customHeight="1">
      <c r="B749" s="3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D749" s="138"/>
    </row>
    <row r="750" ht="15.75" customHeight="1">
      <c r="B750" s="3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D750" s="138"/>
    </row>
    <row r="751" ht="15.75" customHeight="1">
      <c r="B751" s="3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D751" s="138"/>
    </row>
    <row r="752" ht="15.75" customHeight="1">
      <c r="B752" s="3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D752" s="138"/>
    </row>
    <row r="753" ht="15.75" customHeight="1">
      <c r="B753" s="3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D753" s="138"/>
    </row>
    <row r="754" ht="15.75" customHeight="1">
      <c r="B754" s="3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D754" s="138"/>
    </row>
    <row r="755" ht="15.75" customHeight="1">
      <c r="B755" s="3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D755" s="138"/>
    </row>
    <row r="756" ht="15.75" customHeight="1">
      <c r="B756" s="3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D756" s="138"/>
    </row>
    <row r="757" ht="15.75" customHeight="1">
      <c r="B757" s="3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D757" s="138"/>
    </row>
    <row r="758" ht="15.75" customHeight="1">
      <c r="B758" s="3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D758" s="138"/>
    </row>
    <row r="759" ht="15.75" customHeight="1">
      <c r="B759" s="3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D759" s="138"/>
    </row>
    <row r="760" ht="15.75" customHeight="1">
      <c r="B760" s="3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D760" s="138"/>
    </row>
    <row r="761" ht="15.75" customHeight="1">
      <c r="B761" s="3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D761" s="138"/>
    </row>
    <row r="762" ht="15.75" customHeight="1">
      <c r="B762" s="3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D762" s="138"/>
    </row>
    <row r="763" ht="15.75" customHeight="1">
      <c r="B763" s="3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D763" s="138"/>
    </row>
    <row r="764" ht="15.75" customHeight="1">
      <c r="B764" s="3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D764" s="138"/>
    </row>
    <row r="765" ht="15.75" customHeight="1">
      <c r="B765" s="3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D765" s="138"/>
    </row>
    <row r="766" ht="15.75" customHeight="1">
      <c r="B766" s="3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D766" s="138"/>
    </row>
    <row r="767" ht="15.75" customHeight="1">
      <c r="B767" s="3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D767" s="138"/>
    </row>
    <row r="768" ht="15.75" customHeight="1">
      <c r="B768" s="3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D768" s="138"/>
    </row>
    <row r="769" ht="15.75" customHeight="1">
      <c r="B769" s="3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D769" s="138"/>
    </row>
    <row r="770" ht="15.75" customHeight="1">
      <c r="B770" s="3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D770" s="138"/>
    </row>
    <row r="771" ht="15.75" customHeight="1">
      <c r="B771" s="3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D771" s="138"/>
    </row>
    <row r="772" ht="15.75" customHeight="1">
      <c r="B772" s="3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D772" s="138"/>
    </row>
    <row r="773" ht="15.75" customHeight="1">
      <c r="B773" s="3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D773" s="138"/>
    </row>
    <row r="774" ht="15.75" customHeight="1">
      <c r="B774" s="3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D774" s="138"/>
    </row>
    <row r="775" ht="15.75" customHeight="1">
      <c r="B775" s="3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D775" s="138"/>
    </row>
    <row r="776" ht="15.75" customHeight="1">
      <c r="B776" s="3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D776" s="138"/>
    </row>
    <row r="777" ht="15.75" customHeight="1">
      <c r="B777" s="3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D777" s="138"/>
    </row>
    <row r="778" ht="15.75" customHeight="1">
      <c r="B778" s="3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D778" s="138"/>
    </row>
    <row r="779" ht="15.75" customHeight="1">
      <c r="B779" s="3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D779" s="138"/>
    </row>
    <row r="780" ht="15.75" customHeight="1">
      <c r="B780" s="3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D780" s="138"/>
    </row>
    <row r="781" ht="15.75" customHeight="1">
      <c r="B781" s="3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D781" s="138"/>
    </row>
    <row r="782" ht="15.75" customHeight="1">
      <c r="B782" s="3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D782" s="138"/>
    </row>
    <row r="783" ht="15.75" customHeight="1">
      <c r="B783" s="3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D783" s="138"/>
    </row>
    <row r="784" ht="15.75" customHeight="1">
      <c r="B784" s="3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D784" s="138"/>
    </row>
    <row r="785" ht="15.75" customHeight="1">
      <c r="B785" s="3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D785" s="138"/>
    </row>
    <row r="786" ht="15.75" customHeight="1">
      <c r="B786" s="3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D786" s="138"/>
    </row>
    <row r="787" ht="15.75" customHeight="1">
      <c r="B787" s="3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D787" s="138"/>
    </row>
    <row r="788" ht="15.75" customHeight="1">
      <c r="B788" s="3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D788" s="138"/>
    </row>
    <row r="789" ht="15.75" customHeight="1">
      <c r="B789" s="3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D789" s="138"/>
    </row>
    <row r="790" ht="15.75" customHeight="1">
      <c r="B790" s="3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D790" s="138"/>
    </row>
    <row r="791" ht="15.75" customHeight="1">
      <c r="B791" s="3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D791" s="138"/>
    </row>
    <row r="792" ht="15.75" customHeight="1">
      <c r="B792" s="3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D792" s="138"/>
    </row>
    <row r="793" ht="15.75" customHeight="1">
      <c r="B793" s="3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D793" s="138"/>
    </row>
    <row r="794" ht="15.75" customHeight="1">
      <c r="B794" s="3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D794" s="138"/>
    </row>
    <row r="795" ht="15.75" customHeight="1">
      <c r="B795" s="3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D795" s="138"/>
    </row>
    <row r="796" ht="15.75" customHeight="1">
      <c r="B796" s="3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D796" s="138"/>
    </row>
    <row r="797" ht="15.75" customHeight="1">
      <c r="B797" s="3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D797" s="138"/>
    </row>
    <row r="798" ht="15.75" customHeight="1">
      <c r="B798" s="3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D798" s="138"/>
    </row>
    <row r="799" ht="15.75" customHeight="1">
      <c r="B799" s="3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D799" s="138"/>
    </row>
    <row r="800" ht="15.75" customHeight="1">
      <c r="B800" s="3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D800" s="138"/>
    </row>
    <row r="801" ht="15.75" customHeight="1">
      <c r="B801" s="3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D801" s="138"/>
    </row>
    <row r="802" ht="15.75" customHeight="1">
      <c r="B802" s="3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D802" s="138"/>
    </row>
    <row r="803" ht="15.75" customHeight="1">
      <c r="B803" s="3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D803" s="138"/>
    </row>
    <row r="804" ht="15.75" customHeight="1">
      <c r="B804" s="3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D804" s="138"/>
    </row>
    <row r="805" ht="15.75" customHeight="1">
      <c r="B805" s="3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D805" s="138"/>
    </row>
    <row r="806" ht="15.75" customHeight="1">
      <c r="B806" s="3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D806" s="138"/>
    </row>
    <row r="807" ht="15.75" customHeight="1">
      <c r="B807" s="3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D807" s="138"/>
    </row>
    <row r="808" ht="15.75" customHeight="1">
      <c r="B808" s="3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D808" s="138"/>
    </row>
    <row r="809" ht="15.75" customHeight="1">
      <c r="B809" s="3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D809" s="138"/>
    </row>
    <row r="810" ht="15.75" customHeight="1">
      <c r="B810" s="3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D810" s="138"/>
    </row>
    <row r="811" ht="15.75" customHeight="1">
      <c r="B811" s="3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D811" s="138"/>
    </row>
    <row r="812" ht="15.75" customHeight="1">
      <c r="B812" s="3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D812" s="138"/>
    </row>
    <row r="813" ht="15.75" customHeight="1">
      <c r="B813" s="3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D813" s="138"/>
    </row>
    <row r="814" ht="15.75" customHeight="1">
      <c r="B814" s="3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D814" s="138"/>
    </row>
    <row r="815" ht="15.75" customHeight="1">
      <c r="B815" s="3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D815" s="138"/>
    </row>
    <row r="816" ht="15.75" customHeight="1">
      <c r="B816" s="3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D816" s="138"/>
    </row>
    <row r="817" ht="15.75" customHeight="1">
      <c r="B817" s="3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D817" s="138"/>
    </row>
    <row r="818" ht="15.75" customHeight="1">
      <c r="B818" s="3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D818" s="138"/>
    </row>
    <row r="819" ht="15.75" customHeight="1">
      <c r="B819" s="3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D819" s="138"/>
    </row>
    <row r="820" ht="15.75" customHeight="1">
      <c r="B820" s="3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D820" s="138"/>
    </row>
    <row r="821" ht="15.75" customHeight="1">
      <c r="B821" s="3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D821" s="138"/>
    </row>
    <row r="822" ht="15.75" customHeight="1">
      <c r="B822" s="3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D822" s="138"/>
    </row>
    <row r="823" ht="15.75" customHeight="1">
      <c r="B823" s="3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D823" s="138"/>
    </row>
    <row r="824" ht="15.75" customHeight="1">
      <c r="B824" s="3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D824" s="138"/>
    </row>
    <row r="825" ht="15.75" customHeight="1">
      <c r="B825" s="3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D825" s="138"/>
    </row>
    <row r="826" ht="15.75" customHeight="1">
      <c r="B826" s="3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D826" s="138"/>
    </row>
    <row r="827" ht="15.75" customHeight="1">
      <c r="B827" s="3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D827" s="138"/>
    </row>
    <row r="828" ht="15.75" customHeight="1">
      <c r="B828" s="3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D828" s="138"/>
    </row>
    <row r="829" ht="15.75" customHeight="1">
      <c r="B829" s="3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D829" s="138"/>
    </row>
    <row r="830" ht="15.75" customHeight="1">
      <c r="B830" s="3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D830" s="138"/>
    </row>
    <row r="831" ht="15.75" customHeight="1">
      <c r="B831" s="3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D831" s="138"/>
    </row>
    <row r="832" ht="15.75" customHeight="1">
      <c r="B832" s="3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D832" s="138"/>
    </row>
    <row r="833" ht="15.75" customHeight="1">
      <c r="B833" s="3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D833" s="138"/>
    </row>
    <row r="834" ht="15.75" customHeight="1">
      <c r="B834" s="3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D834" s="138"/>
    </row>
    <row r="835" ht="15.75" customHeight="1">
      <c r="B835" s="3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D835" s="138"/>
    </row>
    <row r="836" ht="15.75" customHeight="1">
      <c r="B836" s="3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D836" s="138"/>
    </row>
    <row r="837" ht="15.75" customHeight="1">
      <c r="B837" s="3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D837" s="138"/>
    </row>
    <row r="838" ht="15.75" customHeight="1">
      <c r="B838" s="3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D838" s="138"/>
    </row>
    <row r="839" ht="15.75" customHeight="1">
      <c r="B839" s="3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D839" s="138"/>
    </row>
    <row r="840" ht="15.75" customHeight="1">
      <c r="B840" s="3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D840" s="138"/>
    </row>
    <row r="841" ht="15.75" customHeight="1">
      <c r="B841" s="3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D841" s="138"/>
    </row>
    <row r="842" ht="15.75" customHeight="1">
      <c r="B842" s="3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D842" s="138"/>
    </row>
    <row r="843" ht="15.75" customHeight="1">
      <c r="B843" s="3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D843" s="138"/>
    </row>
    <row r="844" ht="15.75" customHeight="1">
      <c r="B844" s="3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D844" s="138"/>
    </row>
    <row r="845" ht="15.75" customHeight="1">
      <c r="B845" s="3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D845" s="138"/>
    </row>
    <row r="846" ht="15.75" customHeight="1">
      <c r="B846" s="3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D846" s="138"/>
    </row>
    <row r="847" ht="15.75" customHeight="1">
      <c r="B847" s="3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D847" s="138"/>
    </row>
    <row r="848" ht="15.75" customHeight="1">
      <c r="B848" s="3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D848" s="138"/>
    </row>
    <row r="849" ht="15.75" customHeight="1">
      <c r="B849" s="3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D849" s="138"/>
    </row>
    <row r="850" ht="15.75" customHeight="1">
      <c r="B850" s="3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D850" s="138"/>
    </row>
    <row r="851" ht="15.75" customHeight="1">
      <c r="B851" s="3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D851" s="138"/>
    </row>
    <row r="852" ht="15.75" customHeight="1">
      <c r="B852" s="3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D852" s="138"/>
    </row>
    <row r="853" ht="15.75" customHeight="1">
      <c r="B853" s="3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D853" s="138"/>
    </row>
    <row r="854" ht="15.75" customHeight="1">
      <c r="B854" s="3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D854" s="138"/>
    </row>
    <row r="855" ht="15.75" customHeight="1">
      <c r="B855" s="3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D855" s="138"/>
    </row>
    <row r="856" ht="15.75" customHeight="1">
      <c r="B856" s="3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D856" s="138"/>
    </row>
    <row r="857" ht="15.75" customHeight="1">
      <c r="B857" s="3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D857" s="138"/>
    </row>
    <row r="858" ht="15.75" customHeight="1">
      <c r="B858" s="3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D858" s="138"/>
    </row>
    <row r="859" ht="15.75" customHeight="1">
      <c r="B859" s="3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D859" s="138"/>
    </row>
    <row r="860" ht="15.75" customHeight="1">
      <c r="B860" s="3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D860" s="138"/>
    </row>
    <row r="861" ht="15.75" customHeight="1">
      <c r="B861" s="3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D861" s="138"/>
    </row>
    <row r="862" ht="15.75" customHeight="1">
      <c r="B862" s="3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D862" s="138"/>
    </row>
    <row r="863" ht="15.75" customHeight="1">
      <c r="B863" s="3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D863" s="138"/>
    </row>
    <row r="864" ht="15.75" customHeight="1">
      <c r="B864" s="3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D864" s="138"/>
    </row>
    <row r="865" ht="15.75" customHeight="1">
      <c r="B865" s="3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D865" s="138"/>
    </row>
    <row r="866" ht="15.75" customHeight="1">
      <c r="B866" s="3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D866" s="138"/>
    </row>
    <row r="867" ht="15.75" customHeight="1">
      <c r="B867" s="3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D867" s="138"/>
    </row>
    <row r="868" ht="15.75" customHeight="1">
      <c r="B868" s="3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D868" s="138"/>
    </row>
    <row r="869" ht="15.75" customHeight="1">
      <c r="B869" s="3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D869" s="138"/>
    </row>
    <row r="870" ht="15.75" customHeight="1">
      <c r="B870" s="3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D870" s="138"/>
    </row>
    <row r="871" ht="15.75" customHeight="1">
      <c r="B871" s="3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D871" s="138"/>
    </row>
    <row r="872" ht="15.75" customHeight="1">
      <c r="B872" s="3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D872" s="138"/>
    </row>
    <row r="873" ht="15.75" customHeight="1">
      <c r="B873" s="3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D873" s="138"/>
    </row>
    <row r="874" ht="15.75" customHeight="1">
      <c r="B874" s="3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D874" s="138"/>
    </row>
    <row r="875" ht="15.75" customHeight="1">
      <c r="B875" s="3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D875" s="138"/>
    </row>
    <row r="876" ht="15.75" customHeight="1">
      <c r="B876" s="3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D876" s="138"/>
    </row>
    <row r="877" ht="15.75" customHeight="1">
      <c r="B877" s="3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D877" s="138"/>
    </row>
    <row r="878" ht="15.75" customHeight="1">
      <c r="B878" s="3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D878" s="138"/>
    </row>
    <row r="879" ht="15.75" customHeight="1">
      <c r="B879" s="3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D879" s="138"/>
    </row>
    <row r="880" ht="15.75" customHeight="1">
      <c r="B880" s="3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D880" s="138"/>
    </row>
    <row r="881" ht="15.75" customHeight="1">
      <c r="B881" s="3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D881" s="138"/>
    </row>
    <row r="882" ht="15.75" customHeight="1">
      <c r="B882" s="3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D882" s="138"/>
    </row>
    <row r="883" ht="15.75" customHeight="1">
      <c r="B883" s="3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D883" s="138"/>
    </row>
    <row r="884" ht="15.75" customHeight="1">
      <c r="B884" s="3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D884" s="138"/>
    </row>
    <row r="885" ht="15.75" customHeight="1">
      <c r="B885" s="3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D885" s="138"/>
    </row>
    <row r="886" ht="15.75" customHeight="1">
      <c r="B886" s="3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D886" s="138"/>
    </row>
    <row r="887" ht="15.75" customHeight="1">
      <c r="B887" s="3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D887" s="138"/>
    </row>
    <row r="888" ht="15.75" customHeight="1">
      <c r="B888" s="3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D888" s="138"/>
    </row>
    <row r="889" ht="15.75" customHeight="1">
      <c r="B889" s="3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D889" s="138"/>
    </row>
    <row r="890" ht="15.75" customHeight="1">
      <c r="B890" s="3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D890" s="138"/>
    </row>
    <row r="891" ht="15.75" customHeight="1">
      <c r="B891" s="3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D891" s="138"/>
    </row>
    <row r="892" ht="15.75" customHeight="1">
      <c r="B892" s="3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D892" s="138"/>
    </row>
    <row r="893" ht="15.75" customHeight="1">
      <c r="B893" s="3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D893" s="138"/>
    </row>
    <row r="894" ht="15.75" customHeight="1">
      <c r="B894" s="3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D894" s="138"/>
    </row>
    <row r="895" ht="15.75" customHeight="1">
      <c r="B895" s="3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D895" s="138"/>
    </row>
    <row r="896" ht="15.75" customHeight="1">
      <c r="B896" s="3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D896" s="138"/>
    </row>
    <row r="897" ht="15.75" customHeight="1">
      <c r="B897" s="3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D897" s="138"/>
    </row>
    <row r="898" ht="15.75" customHeight="1">
      <c r="B898" s="3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D898" s="138"/>
    </row>
    <row r="899" ht="15.75" customHeight="1">
      <c r="B899" s="3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D899" s="138"/>
    </row>
    <row r="900" ht="15.75" customHeight="1">
      <c r="B900" s="3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D900" s="138"/>
    </row>
    <row r="901" ht="15.75" customHeight="1">
      <c r="B901" s="3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D901" s="138"/>
    </row>
    <row r="902" ht="15.75" customHeight="1">
      <c r="B902" s="3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D902" s="138"/>
    </row>
    <row r="903" ht="15.75" customHeight="1">
      <c r="B903" s="3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D903" s="138"/>
    </row>
    <row r="904" ht="15.75" customHeight="1">
      <c r="B904" s="3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D904" s="138"/>
    </row>
    <row r="905" ht="15.75" customHeight="1">
      <c r="B905" s="3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D905" s="138"/>
    </row>
    <row r="906" ht="15.75" customHeight="1">
      <c r="B906" s="3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D906" s="138"/>
    </row>
    <row r="907" ht="15.75" customHeight="1">
      <c r="B907" s="3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D907" s="138"/>
    </row>
    <row r="908" ht="15.75" customHeight="1">
      <c r="B908" s="3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D908" s="138"/>
    </row>
    <row r="909" ht="15.75" customHeight="1">
      <c r="B909" s="3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D909" s="138"/>
    </row>
    <row r="910" ht="15.75" customHeight="1">
      <c r="B910" s="3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D910" s="138"/>
    </row>
    <row r="911" ht="15.75" customHeight="1">
      <c r="B911" s="3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D911" s="138"/>
    </row>
    <row r="912" ht="15.75" customHeight="1">
      <c r="B912" s="3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D912" s="138"/>
    </row>
    <row r="913" ht="15.75" customHeight="1">
      <c r="B913" s="3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D913" s="138"/>
    </row>
    <row r="914" ht="15.75" customHeight="1">
      <c r="B914" s="3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D914" s="138"/>
    </row>
    <row r="915" ht="15.75" customHeight="1">
      <c r="B915" s="3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D915" s="138"/>
    </row>
    <row r="916" ht="15.75" customHeight="1">
      <c r="B916" s="3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D916" s="138"/>
    </row>
    <row r="917" ht="15.75" customHeight="1">
      <c r="B917" s="3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D917" s="138"/>
    </row>
    <row r="918" ht="15.75" customHeight="1">
      <c r="B918" s="3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D918" s="138"/>
    </row>
    <row r="919" ht="15.75" customHeight="1">
      <c r="B919" s="3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D919" s="138"/>
    </row>
    <row r="920" ht="15.75" customHeight="1">
      <c r="B920" s="3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D920" s="138"/>
    </row>
    <row r="921" ht="15.75" customHeight="1">
      <c r="B921" s="3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D921" s="138"/>
    </row>
    <row r="922" ht="15.75" customHeight="1">
      <c r="B922" s="3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D922" s="138"/>
    </row>
    <row r="923" ht="15.75" customHeight="1">
      <c r="B923" s="3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D923" s="138"/>
    </row>
    <row r="924" ht="15.75" customHeight="1">
      <c r="B924" s="3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D924" s="138"/>
    </row>
    <row r="925" ht="15.75" customHeight="1">
      <c r="B925" s="3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D925" s="138"/>
    </row>
    <row r="926" ht="15.75" customHeight="1">
      <c r="B926" s="3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D926" s="138"/>
    </row>
    <row r="927" ht="15.75" customHeight="1">
      <c r="B927" s="3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D927" s="138"/>
    </row>
    <row r="928" ht="15.75" customHeight="1">
      <c r="B928" s="3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D928" s="138"/>
    </row>
    <row r="929" ht="15.75" customHeight="1">
      <c r="B929" s="3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D929" s="138"/>
    </row>
    <row r="930" ht="15.75" customHeight="1">
      <c r="B930" s="3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D930" s="138"/>
    </row>
    <row r="931" ht="15.75" customHeight="1">
      <c r="B931" s="3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D931" s="138"/>
    </row>
    <row r="932" ht="15.75" customHeight="1">
      <c r="B932" s="3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D932" s="138"/>
    </row>
    <row r="933" ht="15.75" customHeight="1">
      <c r="B933" s="3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D933" s="138"/>
    </row>
    <row r="934" ht="15.75" customHeight="1">
      <c r="B934" s="3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D934" s="138"/>
    </row>
    <row r="935" ht="15.75" customHeight="1">
      <c r="B935" s="3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D935" s="138"/>
    </row>
    <row r="936" ht="15.75" customHeight="1">
      <c r="B936" s="3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D936" s="138"/>
    </row>
    <row r="937" ht="15.75" customHeight="1">
      <c r="B937" s="3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D937" s="138"/>
    </row>
    <row r="938" ht="15.75" customHeight="1">
      <c r="B938" s="3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D938" s="138"/>
    </row>
    <row r="939" ht="15.75" customHeight="1">
      <c r="B939" s="3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D939" s="138"/>
    </row>
    <row r="940" ht="15.75" customHeight="1">
      <c r="B940" s="3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D940" s="138"/>
    </row>
    <row r="941" ht="15.75" customHeight="1">
      <c r="B941" s="3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D941" s="138"/>
    </row>
    <row r="942" ht="15.75" customHeight="1">
      <c r="B942" s="3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D942" s="138"/>
    </row>
    <row r="943" ht="15.75" customHeight="1">
      <c r="B943" s="3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D943" s="138"/>
    </row>
    <row r="944" ht="15.75" customHeight="1">
      <c r="B944" s="3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D944" s="138"/>
    </row>
    <row r="945" ht="15.75" customHeight="1">
      <c r="B945" s="3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D945" s="138"/>
    </row>
    <row r="946" ht="15.75" customHeight="1">
      <c r="B946" s="3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D946" s="138"/>
    </row>
    <row r="947" ht="15.75" customHeight="1">
      <c r="B947" s="3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D947" s="138"/>
    </row>
    <row r="948" ht="15.75" customHeight="1">
      <c r="B948" s="3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D948" s="138"/>
    </row>
    <row r="949" ht="15.75" customHeight="1">
      <c r="B949" s="3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D949" s="138"/>
    </row>
    <row r="950" ht="15.75" customHeight="1">
      <c r="B950" s="3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D950" s="138"/>
    </row>
    <row r="951" ht="15.75" customHeight="1">
      <c r="B951" s="3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D951" s="138"/>
    </row>
    <row r="952" ht="15.75" customHeight="1">
      <c r="B952" s="3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D952" s="138"/>
    </row>
    <row r="953" ht="15.75" customHeight="1">
      <c r="B953" s="3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D953" s="138"/>
    </row>
    <row r="954" ht="15.75" customHeight="1">
      <c r="B954" s="3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D954" s="138"/>
    </row>
    <row r="955" ht="15.75" customHeight="1">
      <c r="B955" s="3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D955" s="138"/>
    </row>
    <row r="956" ht="15.75" customHeight="1">
      <c r="B956" s="3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D956" s="138"/>
    </row>
    <row r="957" ht="15.75" customHeight="1">
      <c r="B957" s="3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D957" s="138"/>
    </row>
    <row r="958" ht="15.75" customHeight="1">
      <c r="B958" s="3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D958" s="138"/>
    </row>
    <row r="959" ht="15.75" customHeight="1">
      <c r="B959" s="3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D959" s="138"/>
    </row>
    <row r="960" ht="15.75" customHeight="1">
      <c r="B960" s="3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D960" s="138"/>
    </row>
    <row r="961" ht="15.75" customHeight="1">
      <c r="B961" s="3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D961" s="138"/>
    </row>
    <row r="962" ht="15.75" customHeight="1">
      <c r="B962" s="3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D962" s="138"/>
    </row>
    <row r="963" ht="15.75" customHeight="1">
      <c r="B963" s="3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D963" s="138"/>
    </row>
    <row r="964" ht="15.75" customHeight="1">
      <c r="B964" s="3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D964" s="138"/>
    </row>
    <row r="965" ht="15.75" customHeight="1">
      <c r="B965" s="3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D965" s="138"/>
    </row>
    <row r="966" ht="15.75" customHeight="1">
      <c r="B966" s="3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D966" s="138"/>
    </row>
    <row r="967" ht="15.75" customHeight="1">
      <c r="B967" s="3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D967" s="138"/>
    </row>
    <row r="968" ht="15.75" customHeight="1">
      <c r="B968" s="3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D968" s="138"/>
    </row>
    <row r="969" ht="15.75" customHeight="1">
      <c r="B969" s="3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D969" s="138"/>
    </row>
    <row r="970" ht="15.75" customHeight="1">
      <c r="B970" s="3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D970" s="138"/>
    </row>
    <row r="971" ht="15.75" customHeight="1">
      <c r="B971" s="3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D971" s="138"/>
    </row>
    <row r="972" ht="15.75" customHeight="1">
      <c r="B972" s="3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D972" s="138"/>
    </row>
    <row r="973" ht="15.75" customHeight="1">
      <c r="B973" s="3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D973" s="138"/>
    </row>
    <row r="974" ht="15.75" customHeight="1">
      <c r="B974" s="3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D974" s="138"/>
    </row>
    <row r="975" ht="15.75" customHeight="1">
      <c r="B975" s="3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D975" s="138"/>
    </row>
    <row r="976" ht="15.75" customHeight="1">
      <c r="B976" s="3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D976" s="138"/>
    </row>
    <row r="977" ht="15.75" customHeight="1">
      <c r="B977" s="3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D977" s="138"/>
    </row>
    <row r="978" ht="15.75" customHeight="1">
      <c r="B978" s="3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D978" s="138"/>
    </row>
    <row r="979" ht="15.75" customHeight="1">
      <c r="B979" s="3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D979" s="138"/>
    </row>
    <row r="980" ht="15.75" customHeight="1">
      <c r="B980" s="3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D980" s="138"/>
    </row>
    <row r="981" ht="15.75" customHeight="1">
      <c r="B981" s="3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D981" s="138"/>
    </row>
    <row r="982" ht="15.75" customHeight="1">
      <c r="B982" s="3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D982" s="138"/>
    </row>
    <row r="983" ht="15.75" customHeight="1">
      <c r="B983" s="3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D983" s="138"/>
    </row>
    <row r="984" ht="15.75" customHeight="1">
      <c r="B984" s="3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D984" s="138"/>
    </row>
    <row r="985" ht="15.75" customHeight="1">
      <c r="B985" s="3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D985" s="138"/>
    </row>
    <row r="986" ht="15.75" customHeight="1">
      <c r="B986" s="3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D986" s="138"/>
    </row>
    <row r="987" ht="15.75" customHeight="1">
      <c r="B987" s="3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D987" s="138"/>
    </row>
    <row r="988" ht="15.75" customHeight="1">
      <c r="B988" s="3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D988" s="138"/>
    </row>
    <row r="989" ht="15.75" customHeight="1">
      <c r="B989" s="3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D989" s="138"/>
    </row>
    <row r="990" ht="15.75" customHeight="1">
      <c r="B990" s="3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D990" s="138"/>
    </row>
    <row r="991" ht="15.75" customHeight="1">
      <c r="B991" s="3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D991" s="138"/>
    </row>
    <row r="992" ht="15.75" customHeight="1">
      <c r="B992" s="3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D992" s="138"/>
    </row>
    <row r="993" ht="15.75" customHeight="1">
      <c r="B993" s="3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D993" s="138"/>
    </row>
    <row r="994" ht="15.75" customHeight="1">
      <c r="B994" s="3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D994" s="138"/>
    </row>
    <row r="995" ht="15.75" customHeight="1">
      <c r="B995" s="3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D995" s="138"/>
    </row>
    <row r="996" ht="15.75" customHeight="1">
      <c r="B996" s="3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D996" s="138"/>
    </row>
    <row r="997" ht="15.75" customHeight="1">
      <c r="B997" s="3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D997" s="138"/>
    </row>
    <row r="998" ht="15.75" customHeight="1">
      <c r="B998" s="3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D998" s="138"/>
    </row>
    <row r="999" ht="15.75" customHeight="1">
      <c r="B999" s="3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D999" s="138"/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1.22" defaultRowHeight="15.0"/>
  <cols>
    <col customWidth="1" min="1" max="1" width="3.33"/>
    <col customWidth="1" min="2" max="2" width="55.56"/>
    <col customWidth="1" min="3" max="3" width="2.33"/>
    <col customWidth="1" min="4" max="7" width="5.22"/>
    <col customWidth="1" min="8" max="10" width="6.11"/>
    <col customWidth="1" min="11" max="12" width="5.22"/>
    <col customWidth="1" min="13" max="17" width="6.11"/>
    <col customWidth="1" min="18" max="20" width="4.78"/>
    <col customWidth="1" min="21" max="27" width="5.22"/>
    <col customWidth="1" min="28" max="28" width="5.0"/>
    <col customWidth="1" min="29" max="29" width="37.56"/>
    <col customWidth="1" min="30" max="30" width="6.33"/>
  </cols>
  <sheetData>
    <row r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7"/>
      <c r="AC1" s="147"/>
      <c r="AD1" s="147"/>
    </row>
    <row r="2" ht="15.75" customHeight="1">
      <c r="A2" s="147"/>
      <c r="B2" s="13"/>
      <c r="C2" s="6"/>
      <c r="D2" s="6">
        <v>2017.0</v>
      </c>
      <c r="E2" s="6">
        <v>2018.0</v>
      </c>
      <c r="F2" s="6">
        <v>2019.0</v>
      </c>
      <c r="G2" s="6">
        <v>2020.0</v>
      </c>
      <c r="H2" s="6">
        <v>2021.0</v>
      </c>
      <c r="I2" s="6">
        <v>2022.0</v>
      </c>
      <c r="J2" s="6">
        <v>2023.0</v>
      </c>
      <c r="K2" s="6">
        <v>2024.0</v>
      </c>
      <c r="L2" s="6">
        <v>2025.0</v>
      </c>
      <c r="M2" s="6">
        <v>2026.0</v>
      </c>
      <c r="N2" s="6">
        <v>2027.0</v>
      </c>
      <c r="O2" s="6">
        <v>2028.0</v>
      </c>
      <c r="P2" s="6">
        <v>2029.0</v>
      </c>
      <c r="Q2" s="6">
        <v>2030.0</v>
      </c>
      <c r="R2" s="6">
        <v>2031.0</v>
      </c>
      <c r="S2" s="6">
        <v>2032.0</v>
      </c>
      <c r="T2" s="6">
        <v>2033.0</v>
      </c>
      <c r="U2" s="6">
        <v>2034.0</v>
      </c>
      <c r="V2" s="6">
        <v>2035.0</v>
      </c>
      <c r="W2" s="6">
        <v>2036.0</v>
      </c>
      <c r="X2" s="6">
        <v>2037.0</v>
      </c>
      <c r="Y2" s="6">
        <v>2038.0</v>
      </c>
      <c r="Z2" s="6">
        <v>2039.0</v>
      </c>
      <c r="AA2" s="6">
        <v>2040.0</v>
      </c>
      <c r="AB2" s="6"/>
      <c r="AC2" s="4" t="s">
        <v>169</v>
      </c>
      <c r="AD2" s="139" t="s">
        <v>169</v>
      </c>
    </row>
    <row r="3">
      <c r="A3" s="147"/>
      <c r="B3" s="71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7"/>
      <c r="AC3" s="147"/>
      <c r="AD3" s="147"/>
    </row>
    <row r="4">
      <c r="A4" s="147"/>
      <c r="B4" s="71" t="s">
        <v>176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7"/>
      <c r="AC4" s="147"/>
      <c r="AD4" s="147"/>
    </row>
    <row r="5">
      <c r="A5" s="147"/>
      <c r="B5" s="150"/>
      <c r="C5" s="149"/>
      <c r="D5" s="149"/>
      <c r="E5" s="149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7"/>
      <c r="AC5" s="152"/>
      <c r="AD5" s="147"/>
    </row>
    <row r="6">
      <c r="A6" s="147"/>
      <c r="B6" s="150" t="s">
        <v>177</v>
      </c>
      <c r="C6" s="149"/>
      <c r="D6" s="149"/>
      <c r="E6" s="149"/>
      <c r="F6" s="151">
        <v>0.0231</v>
      </c>
      <c r="G6" s="151">
        <v>0.0304</v>
      </c>
      <c r="H6" s="151">
        <v>0.0409</v>
      </c>
      <c r="I6" s="151">
        <v>0.0491</v>
      </c>
      <c r="J6" s="151">
        <v>0.0571</v>
      </c>
      <c r="K6" s="151">
        <v>0.0706</v>
      </c>
      <c r="L6" s="151">
        <v>0.0882</v>
      </c>
      <c r="M6" s="151">
        <v>0.1088</v>
      </c>
      <c r="N6" s="151">
        <v>0.1382</v>
      </c>
      <c r="O6" s="151">
        <v>0.1765</v>
      </c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7"/>
      <c r="AC6" s="153" t="s">
        <v>178</v>
      </c>
      <c r="AD6" s="147"/>
    </row>
    <row r="7">
      <c r="A7" s="147"/>
      <c r="B7" s="150" t="s">
        <v>179</v>
      </c>
      <c r="C7" s="149"/>
      <c r="D7" s="149"/>
      <c r="E7" s="149"/>
      <c r="F7" s="151">
        <v>0.0897</v>
      </c>
      <c r="G7" s="154">
        <v>0.11</v>
      </c>
      <c r="H7" s="151">
        <v>0.145</v>
      </c>
      <c r="I7" s="151">
        <v>0.175</v>
      </c>
      <c r="J7" s="151">
        <v>0.2</v>
      </c>
      <c r="K7" s="154">
        <v>0.25</v>
      </c>
      <c r="L7" s="154">
        <v>0.3</v>
      </c>
      <c r="M7" s="154">
        <v>0.35</v>
      </c>
      <c r="N7" s="154">
        <v>0.4</v>
      </c>
      <c r="O7" s="151">
        <v>0.4625</v>
      </c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7"/>
      <c r="AC7" s="153" t="s">
        <v>178</v>
      </c>
      <c r="AD7" s="147"/>
    </row>
    <row r="8">
      <c r="A8" s="147"/>
      <c r="B8" s="148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7"/>
      <c r="AC8" s="147"/>
      <c r="AD8" s="147"/>
    </row>
    <row r="9">
      <c r="A9" s="147"/>
      <c r="B9" s="150" t="s">
        <v>180</v>
      </c>
      <c r="C9" s="149"/>
      <c r="D9" s="151">
        <v>0.015</v>
      </c>
      <c r="E9" s="151">
        <v>0.0225</v>
      </c>
      <c r="F9" s="151">
        <v>0.028</v>
      </c>
      <c r="G9" s="151">
        <v>0.034</v>
      </c>
      <c r="H9" s="151">
        <v>0.0425</v>
      </c>
      <c r="I9" s="151">
        <v>0.052</v>
      </c>
      <c r="J9" s="155">
        <v>0.06</v>
      </c>
      <c r="K9" s="151">
        <v>0.065</v>
      </c>
      <c r="L9" s="151">
        <v>0.0725</v>
      </c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7"/>
      <c r="AC9" s="153" t="s">
        <v>181</v>
      </c>
      <c r="AD9" s="147"/>
    </row>
    <row r="10">
      <c r="A10" s="147"/>
      <c r="B10" s="150" t="s">
        <v>182</v>
      </c>
      <c r="C10" s="149"/>
      <c r="D10" s="149"/>
      <c r="E10" s="155">
        <v>0.015</v>
      </c>
      <c r="F10" s="155">
        <v>0.02</v>
      </c>
      <c r="G10" s="155">
        <v>0.035</v>
      </c>
      <c r="H10" s="155">
        <v>0.0375</v>
      </c>
      <c r="I10" s="155">
        <v>0.04</v>
      </c>
      <c r="J10" s="155">
        <v>0.051</v>
      </c>
      <c r="K10" s="155">
        <v>0.065</v>
      </c>
      <c r="L10" s="155">
        <v>0.08</v>
      </c>
      <c r="M10" s="155">
        <v>0.105</v>
      </c>
      <c r="N10" s="155">
        <v>0.125</v>
      </c>
      <c r="O10" s="155">
        <v>0.155</v>
      </c>
      <c r="P10" s="155">
        <v>0.175</v>
      </c>
      <c r="Q10" s="155">
        <v>0.215</v>
      </c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7"/>
      <c r="AC10" s="134" t="s">
        <v>183</v>
      </c>
      <c r="AD10" s="147"/>
    </row>
    <row r="11">
      <c r="B11" s="150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AC11" s="157"/>
    </row>
    <row r="12">
      <c r="B12" s="150" t="s">
        <v>184</v>
      </c>
      <c r="G12" s="156">
        <v>0.05</v>
      </c>
      <c r="H12" s="156">
        <v>0.06</v>
      </c>
      <c r="I12" s="156">
        <v>0.07</v>
      </c>
      <c r="J12" s="156">
        <v>0.1</v>
      </c>
      <c r="K12" s="156">
        <v>0.12</v>
      </c>
      <c r="L12" s="156">
        <v>0.15</v>
      </c>
      <c r="M12" s="156">
        <v>0.16</v>
      </c>
      <c r="N12" s="156">
        <v>0.16</v>
      </c>
      <c r="O12" s="156">
        <v>0.17</v>
      </c>
      <c r="P12" s="156">
        <v>0.18</v>
      </c>
      <c r="Q12" s="156">
        <v>0.2</v>
      </c>
      <c r="AC12" s="134" t="s">
        <v>185</v>
      </c>
    </row>
    <row r="13">
      <c r="A13" s="147"/>
      <c r="B13" s="150"/>
      <c r="C13" s="149"/>
      <c r="D13" s="149"/>
      <c r="E13" s="149"/>
      <c r="F13" s="149"/>
      <c r="G13" s="154"/>
      <c r="H13" s="149"/>
      <c r="I13" s="149"/>
      <c r="J13" s="149"/>
      <c r="K13" s="149"/>
      <c r="L13" s="154"/>
      <c r="M13" s="149"/>
      <c r="N13" s="149"/>
      <c r="O13" s="149"/>
      <c r="P13" s="149"/>
      <c r="Q13" s="156"/>
      <c r="R13" s="149"/>
      <c r="S13" s="149"/>
      <c r="T13" s="149"/>
      <c r="U13" s="149"/>
      <c r="V13" s="154"/>
      <c r="W13" s="149"/>
      <c r="X13" s="149"/>
      <c r="Y13" s="149"/>
      <c r="Z13" s="149"/>
      <c r="AA13" s="154"/>
      <c r="AB13" s="147"/>
      <c r="AC13" s="157"/>
      <c r="AD13" s="147"/>
    </row>
    <row r="14">
      <c r="A14" s="147"/>
      <c r="B14" s="150" t="s">
        <v>186</v>
      </c>
      <c r="C14" s="149"/>
      <c r="D14" s="149"/>
      <c r="E14" s="149"/>
      <c r="F14" s="149"/>
      <c r="G14" s="154">
        <v>0.01</v>
      </c>
      <c r="H14" s="149"/>
      <c r="I14" s="149"/>
      <c r="J14" s="149"/>
      <c r="K14" s="149"/>
      <c r="L14" s="154">
        <v>0.02</v>
      </c>
      <c r="M14" s="149"/>
      <c r="N14" s="149"/>
      <c r="O14" s="149"/>
      <c r="P14" s="149"/>
      <c r="Q14" s="156">
        <v>0.07</v>
      </c>
      <c r="R14" s="149"/>
      <c r="S14" s="149"/>
      <c r="T14" s="149"/>
      <c r="U14" s="149"/>
      <c r="V14" s="154">
        <v>0.19</v>
      </c>
      <c r="W14" s="149"/>
      <c r="X14" s="149"/>
      <c r="Y14" s="149"/>
      <c r="Z14" s="149"/>
      <c r="AA14" s="154">
        <v>0.33</v>
      </c>
      <c r="AB14" s="147"/>
      <c r="AC14" s="134" t="s">
        <v>187</v>
      </c>
      <c r="AD14" s="147"/>
    </row>
    <row r="15">
      <c r="A15" s="147"/>
      <c r="B15" s="71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7"/>
      <c r="AC15" s="147"/>
      <c r="AD15" s="147"/>
    </row>
    <row r="16">
      <c r="A16" s="147"/>
      <c r="B16" s="150" t="s">
        <v>188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7"/>
      <c r="AC16" s="147"/>
      <c r="AD16" s="147"/>
    </row>
    <row r="17">
      <c r="A17" s="147"/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7"/>
      <c r="AC17" s="147"/>
      <c r="AD17" s="147"/>
    </row>
    <row r="18">
      <c r="A18" s="147"/>
      <c r="B18" s="150" t="s">
        <v>189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7"/>
      <c r="AC18" s="147"/>
      <c r="AD18" s="147"/>
    </row>
    <row r="19">
      <c r="A19" s="147"/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7"/>
      <c r="AC19" s="147"/>
      <c r="AD19" s="147"/>
    </row>
    <row r="20">
      <c r="A20" s="147"/>
      <c r="B20" s="150" t="s">
        <v>190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7"/>
      <c r="AC20" s="153" t="s">
        <v>191</v>
      </c>
      <c r="AD20" s="147"/>
    </row>
    <row r="21">
      <c r="A21" s="147"/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7"/>
      <c r="AC21" s="147"/>
      <c r="AD21" s="147"/>
    </row>
    <row r="24">
      <c r="A24" s="147"/>
      <c r="B24" s="150" t="s">
        <v>192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7"/>
      <c r="AC24" s="147"/>
      <c r="AD24" s="147"/>
    </row>
    <row r="25">
      <c r="A25" s="147"/>
      <c r="B25" s="71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7"/>
      <c r="AC25" s="147"/>
      <c r="AD25" s="147"/>
    </row>
    <row r="26">
      <c r="A26" s="147"/>
      <c r="B26" s="150" t="s">
        <v>193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7"/>
      <c r="AC26" s="147"/>
      <c r="AD26" s="147"/>
    </row>
    <row r="27">
      <c r="A27" s="147"/>
      <c r="B27" s="71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7"/>
      <c r="AC27" s="147"/>
      <c r="AD27" s="147"/>
    </row>
    <row r="28">
      <c r="A28" s="147"/>
      <c r="B28" s="71" t="s">
        <v>194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7"/>
      <c r="AC28" s="147"/>
      <c r="AD28" s="147"/>
    </row>
    <row r="29">
      <c r="A29" s="147"/>
      <c r="B29" s="148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7"/>
      <c r="AC29" s="147"/>
      <c r="AD29" s="147"/>
    </row>
    <row r="30">
      <c r="A30" s="147"/>
      <c r="B30" s="150" t="s">
        <v>195</v>
      </c>
      <c r="C30" s="149"/>
      <c r="D30" s="158">
        <v>122.71</v>
      </c>
      <c r="E30" s="158">
        <v>123.14</v>
      </c>
      <c r="F30" s="158">
        <v>123.25</v>
      </c>
      <c r="G30" s="158">
        <v>123.22</v>
      </c>
      <c r="H30" s="158">
        <v>123.06</v>
      </c>
      <c r="I30" s="158">
        <v>122.72</v>
      </c>
      <c r="J30" s="158">
        <v>122.46</v>
      </c>
      <c r="K30" s="158">
        <v>122.27</v>
      </c>
      <c r="L30" s="158">
        <v>122.14</v>
      </c>
      <c r="M30" s="158">
        <v>122.03</v>
      </c>
      <c r="N30" s="158">
        <v>121.91</v>
      </c>
      <c r="O30" s="158">
        <v>121.74</v>
      </c>
      <c r="P30" s="158">
        <v>121.49</v>
      </c>
      <c r="Q30" s="158">
        <v>121.22</v>
      </c>
      <c r="R30" s="158">
        <v>121.02</v>
      </c>
      <c r="S30" s="158">
        <v>120.82</v>
      </c>
      <c r="T30" s="158">
        <v>120.67</v>
      </c>
      <c r="U30" s="158">
        <v>120.58</v>
      </c>
      <c r="V30" s="158">
        <v>120.54</v>
      </c>
      <c r="W30" s="158">
        <v>120.57</v>
      </c>
      <c r="X30" s="158">
        <v>120.68</v>
      </c>
      <c r="Y30" s="158">
        <v>120.89</v>
      </c>
      <c r="Z30" s="158">
        <v>121.18</v>
      </c>
      <c r="AA30" s="158">
        <v>121.53</v>
      </c>
      <c r="AB30" s="147"/>
      <c r="AC30" s="153" t="s">
        <v>191</v>
      </c>
      <c r="AD30" s="147"/>
    </row>
    <row r="31">
      <c r="A31" s="147"/>
      <c r="B31" s="150" t="s">
        <v>196</v>
      </c>
      <c r="C31" s="149"/>
      <c r="D31" s="159">
        <v>0.2</v>
      </c>
      <c r="E31" s="159">
        <v>0.21</v>
      </c>
      <c r="F31" s="159">
        <v>0.26</v>
      </c>
      <c r="G31" s="159">
        <v>0.31</v>
      </c>
      <c r="H31" s="159">
        <v>0.37</v>
      </c>
      <c r="I31" s="159">
        <v>0.44</v>
      </c>
      <c r="J31" s="159">
        <v>0.51</v>
      </c>
      <c r="K31" s="159">
        <v>0.6</v>
      </c>
      <c r="L31" s="159">
        <v>0.68</v>
      </c>
      <c r="M31" s="159">
        <v>0.76</v>
      </c>
      <c r="N31" s="159">
        <v>0.84</v>
      </c>
      <c r="O31" s="159">
        <v>0.91</v>
      </c>
      <c r="P31" s="159">
        <v>0.97</v>
      </c>
      <c r="Q31" s="159">
        <v>1.03</v>
      </c>
      <c r="R31" s="159">
        <v>1.09</v>
      </c>
      <c r="S31" s="159">
        <v>1.14</v>
      </c>
      <c r="T31" s="159">
        <v>1.19</v>
      </c>
      <c r="U31" s="159">
        <v>1.24</v>
      </c>
      <c r="V31" s="159">
        <v>1.28</v>
      </c>
      <c r="W31" s="159">
        <v>1.32</v>
      </c>
      <c r="X31" s="159">
        <v>1.35</v>
      </c>
      <c r="Y31" s="159">
        <v>1.38</v>
      </c>
      <c r="Z31" s="159">
        <v>1.41</v>
      </c>
      <c r="AA31" s="159">
        <v>1.44</v>
      </c>
      <c r="AB31" s="147"/>
      <c r="AC31" s="153" t="s">
        <v>191</v>
      </c>
      <c r="AD31" s="147"/>
    </row>
    <row r="32">
      <c r="A32" s="147"/>
      <c r="B32" s="150" t="s">
        <v>197</v>
      </c>
      <c r="C32" s="149"/>
      <c r="D32" s="159">
        <v>0.13</v>
      </c>
      <c r="E32" s="159">
        <v>0.18</v>
      </c>
      <c r="F32" s="159">
        <v>0.35</v>
      </c>
      <c r="G32" s="159">
        <v>0.56</v>
      </c>
      <c r="H32" s="159">
        <v>0.78</v>
      </c>
      <c r="I32" s="159">
        <v>1.0</v>
      </c>
      <c r="J32" s="159">
        <v>1.25</v>
      </c>
      <c r="K32" s="159">
        <v>1.52</v>
      </c>
      <c r="L32" s="159">
        <v>1.82</v>
      </c>
      <c r="M32" s="159">
        <v>2.11</v>
      </c>
      <c r="N32" s="159">
        <v>2.41</v>
      </c>
      <c r="O32" s="159">
        <v>2.7</v>
      </c>
      <c r="P32" s="159">
        <v>3.0</v>
      </c>
      <c r="Q32" s="159">
        <v>3.31</v>
      </c>
      <c r="R32" s="159">
        <v>3.62</v>
      </c>
      <c r="S32" s="159">
        <v>3.95</v>
      </c>
      <c r="T32" s="159">
        <v>4.3</v>
      </c>
      <c r="U32" s="159">
        <v>4.67</v>
      </c>
      <c r="V32" s="159">
        <v>5.04</v>
      </c>
      <c r="W32" s="159">
        <v>5.43</v>
      </c>
      <c r="X32" s="159">
        <v>5.83</v>
      </c>
      <c r="Y32" s="159">
        <v>6.25</v>
      </c>
      <c r="Z32" s="159">
        <v>6.68</v>
      </c>
      <c r="AA32" s="159">
        <v>7.14</v>
      </c>
      <c r="AB32" s="147"/>
      <c r="AC32" s="153" t="s">
        <v>191</v>
      </c>
      <c r="AD32" s="147"/>
    </row>
    <row r="33">
      <c r="A33" s="147"/>
      <c r="B33" s="150" t="s">
        <v>198</v>
      </c>
      <c r="C33" s="149"/>
      <c r="D33" s="159">
        <v>0.03</v>
      </c>
      <c r="E33" s="159">
        <v>0.17</v>
      </c>
      <c r="F33" s="159">
        <v>0.38</v>
      </c>
      <c r="G33" s="159">
        <v>0.66</v>
      </c>
      <c r="H33" s="159">
        <v>1.02</v>
      </c>
      <c r="I33" s="159">
        <v>1.4</v>
      </c>
      <c r="J33" s="159">
        <v>1.79</v>
      </c>
      <c r="K33" s="159">
        <v>2.2</v>
      </c>
      <c r="L33" s="159">
        <v>2.61</v>
      </c>
      <c r="M33" s="159">
        <v>3.03</v>
      </c>
      <c r="N33" s="159">
        <v>3.44</v>
      </c>
      <c r="O33" s="159">
        <v>3.88</v>
      </c>
      <c r="P33" s="159">
        <v>4.32</v>
      </c>
      <c r="Q33" s="159">
        <v>4.8</v>
      </c>
      <c r="R33" s="159">
        <v>5.31</v>
      </c>
      <c r="S33" s="159">
        <v>5.84</v>
      </c>
      <c r="T33" s="159">
        <v>6.39</v>
      </c>
      <c r="U33" s="159">
        <v>6.95</v>
      </c>
      <c r="V33" s="159">
        <v>7.52</v>
      </c>
      <c r="W33" s="159">
        <v>8.09</v>
      </c>
      <c r="X33" s="159">
        <v>8.66</v>
      </c>
      <c r="Y33" s="159">
        <v>9.21</v>
      </c>
      <c r="Z33" s="159">
        <v>9.76</v>
      </c>
      <c r="AA33" s="159">
        <v>10.29</v>
      </c>
      <c r="AB33" s="147"/>
      <c r="AC33" s="153" t="s">
        <v>191</v>
      </c>
      <c r="AD33" s="147"/>
    </row>
    <row r="34">
      <c r="A34" s="147"/>
      <c r="B34" s="150" t="s">
        <v>199</v>
      </c>
      <c r="C34" s="149"/>
      <c r="D34" s="149">
        <f t="shared" ref="D34:AA34" si="1">sum(D31:D33)</f>
        <v>0.36</v>
      </c>
      <c r="E34" s="149">
        <f t="shared" si="1"/>
        <v>0.56</v>
      </c>
      <c r="F34" s="149">
        <f t="shared" si="1"/>
        <v>0.99</v>
      </c>
      <c r="G34" s="149">
        <f t="shared" si="1"/>
        <v>1.53</v>
      </c>
      <c r="H34" s="149">
        <f t="shared" si="1"/>
        <v>2.17</v>
      </c>
      <c r="I34" s="149">
        <f t="shared" si="1"/>
        <v>2.84</v>
      </c>
      <c r="J34" s="149">
        <f t="shared" si="1"/>
        <v>3.55</v>
      </c>
      <c r="K34" s="149">
        <f t="shared" si="1"/>
        <v>4.32</v>
      </c>
      <c r="L34" s="149">
        <f t="shared" si="1"/>
        <v>5.11</v>
      </c>
      <c r="M34" s="149">
        <f t="shared" si="1"/>
        <v>5.9</v>
      </c>
      <c r="N34" s="149">
        <f t="shared" si="1"/>
        <v>6.69</v>
      </c>
      <c r="O34" s="149">
        <f t="shared" si="1"/>
        <v>7.49</v>
      </c>
      <c r="P34" s="149">
        <f t="shared" si="1"/>
        <v>8.29</v>
      </c>
      <c r="Q34" s="149">
        <f t="shared" si="1"/>
        <v>9.14</v>
      </c>
      <c r="R34" s="149">
        <f t="shared" si="1"/>
        <v>10.02</v>
      </c>
      <c r="S34" s="149">
        <f t="shared" si="1"/>
        <v>10.93</v>
      </c>
      <c r="T34" s="149">
        <f t="shared" si="1"/>
        <v>11.88</v>
      </c>
      <c r="U34" s="149">
        <f t="shared" si="1"/>
        <v>12.86</v>
      </c>
      <c r="V34" s="149">
        <f t="shared" si="1"/>
        <v>13.84</v>
      </c>
      <c r="W34" s="149">
        <f t="shared" si="1"/>
        <v>14.84</v>
      </c>
      <c r="X34" s="149">
        <f t="shared" si="1"/>
        <v>15.84</v>
      </c>
      <c r="Y34" s="149">
        <f t="shared" si="1"/>
        <v>16.84</v>
      </c>
      <c r="Z34" s="149">
        <f t="shared" si="1"/>
        <v>17.85</v>
      </c>
      <c r="AA34" s="149">
        <f t="shared" si="1"/>
        <v>18.87</v>
      </c>
      <c r="AB34" s="147"/>
      <c r="AC34" s="152" t="s">
        <v>103</v>
      </c>
      <c r="AD34" s="147"/>
    </row>
    <row r="35">
      <c r="A35" s="147"/>
      <c r="B35" s="150" t="s">
        <v>200</v>
      </c>
      <c r="C35" s="149"/>
      <c r="D35" s="32">
        <f t="shared" ref="D35:AA35" si="2">D34/D30</f>
        <v>0.002933746231</v>
      </c>
      <c r="E35" s="32">
        <f t="shared" si="2"/>
        <v>0.004547669319</v>
      </c>
      <c r="F35" s="32">
        <f t="shared" si="2"/>
        <v>0.008032454361</v>
      </c>
      <c r="G35" s="81">
        <f t="shared" si="2"/>
        <v>0.01241681545</v>
      </c>
      <c r="H35" s="81">
        <f t="shared" si="2"/>
        <v>0.01763367463</v>
      </c>
      <c r="I35" s="81">
        <f t="shared" si="2"/>
        <v>0.02314211213</v>
      </c>
      <c r="J35" s="81">
        <f t="shared" si="2"/>
        <v>0.02898905765</v>
      </c>
      <c r="K35" s="81">
        <f t="shared" si="2"/>
        <v>0.03533164308</v>
      </c>
      <c r="L35" s="81">
        <f t="shared" si="2"/>
        <v>0.04183723596</v>
      </c>
      <c r="M35" s="81">
        <f t="shared" si="2"/>
        <v>0.0483487667</v>
      </c>
      <c r="N35" s="81">
        <f t="shared" si="2"/>
        <v>0.05487654827</v>
      </c>
      <c r="O35" s="81">
        <f t="shared" si="2"/>
        <v>0.06152456054</v>
      </c>
      <c r="P35" s="81">
        <f t="shared" si="2"/>
        <v>0.06823606881</v>
      </c>
      <c r="Q35" s="81">
        <f t="shared" si="2"/>
        <v>0.07540009899</v>
      </c>
      <c r="R35" s="81">
        <f t="shared" si="2"/>
        <v>0.08279623203</v>
      </c>
      <c r="S35" s="81">
        <f t="shared" si="2"/>
        <v>0.09046515478</v>
      </c>
      <c r="T35" s="81">
        <f t="shared" si="2"/>
        <v>0.09845031905</v>
      </c>
      <c r="U35" s="81">
        <f t="shared" si="2"/>
        <v>0.1066511859</v>
      </c>
      <c r="V35" s="81">
        <f t="shared" si="2"/>
        <v>0.1148166584</v>
      </c>
      <c r="W35" s="81">
        <f t="shared" si="2"/>
        <v>0.123082027</v>
      </c>
      <c r="X35" s="81">
        <f t="shared" si="2"/>
        <v>0.1312562148</v>
      </c>
      <c r="Y35" s="81">
        <f t="shared" si="2"/>
        <v>0.1393001903</v>
      </c>
      <c r="Z35" s="81">
        <f t="shared" si="2"/>
        <v>0.1473015349</v>
      </c>
      <c r="AA35" s="81">
        <f t="shared" si="2"/>
        <v>0.1552703036</v>
      </c>
      <c r="AB35" s="147"/>
      <c r="AC35" s="152" t="s">
        <v>103</v>
      </c>
      <c r="AD35" s="147"/>
    </row>
    <row r="36">
      <c r="A36" s="147"/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7"/>
      <c r="AC36" s="147"/>
      <c r="AD36" s="147"/>
    </row>
    <row r="37">
      <c r="A37" s="147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7"/>
      <c r="AC37" s="147"/>
      <c r="AD37" s="147"/>
    </row>
    <row r="38">
      <c r="A38" s="147"/>
      <c r="B38" s="150" t="s">
        <v>201</v>
      </c>
      <c r="C38" s="149"/>
      <c r="D38" s="159">
        <v>105.14</v>
      </c>
      <c r="E38" s="159">
        <v>105.25</v>
      </c>
      <c r="F38" s="159">
        <v>105.41</v>
      </c>
      <c r="G38" s="159">
        <v>105.56</v>
      </c>
      <c r="H38" s="159">
        <v>105.76</v>
      </c>
      <c r="I38" s="159">
        <v>105.87</v>
      </c>
      <c r="J38" s="159">
        <v>106.05</v>
      </c>
      <c r="K38" s="159">
        <v>106.25</v>
      </c>
      <c r="L38" s="159">
        <v>106.38</v>
      </c>
      <c r="M38" s="159">
        <v>106.49</v>
      </c>
      <c r="N38" s="159">
        <v>106.44</v>
      </c>
      <c r="O38" s="159">
        <v>106.24</v>
      </c>
      <c r="P38" s="159">
        <v>105.84</v>
      </c>
      <c r="Q38" s="159">
        <v>105.32</v>
      </c>
      <c r="R38" s="159">
        <v>104.77</v>
      </c>
      <c r="S38" s="159">
        <v>104.13</v>
      </c>
      <c r="T38" s="159">
        <v>103.45</v>
      </c>
      <c r="U38" s="159">
        <v>102.72</v>
      </c>
      <c r="V38" s="159">
        <v>101.89</v>
      </c>
      <c r="W38" s="159">
        <v>101.0</v>
      </c>
      <c r="X38" s="159">
        <v>100.07</v>
      </c>
      <c r="Y38" s="159">
        <v>99.13</v>
      </c>
      <c r="Z38" s="159">
        <v>98.2</v>
      </c>
      <c r="AA38" s="159">
        <v>97.29</v>
      </c>
      <c r="AB38" s="147"/>
      <c r="AC38" s="153" t="s">
        <v>191</v>
      </c>
      <c r="AD38" s="147"/>
    </row>
    <row r="39">
      <c r="A39" s="147"/>
      <c r="B39" s="150" t="s">
        <v>196</v>
      </c>
      <c r="C39" s="149"/>
      <c r="D39" s="160">
        <v>0.0</v>
      </c>
      <c r="E39" s="160">
        <v>0.01</v>
      </c>
      <c r="F39" s="160">
        <v>0.03</v>
      </c>
      <c r="G39" s="160">
        <v>0.06</v>
      </c>
      <c r="H39" s="160">
        <v>0.1</v>
      </c>
      <c r="I39" s="159">
        <v>0.16</v>
      </c>
      <c r="J39" s="159">
        <v>0.22</v>
      </c>
      <c r="K39" s="159">
        <v>0.28</v>
      </c>
      <c r="L39" s="159">
        <v>0.35</v>
      </c>
      <c r="M39" s="159">
        <v>0.42</v>
      </c>
      <c r="N39" s="159">
        <v>0.48</v>
      </c>
      <c r="O39" s="159">
        <v>0.54</v>
      </c>
      <c r="P39" s="159">
        <v>0.6</v>
      </c>
      <c r="Q39" s="159">
        <v>0.66</v>
      </c>
      <c r="R39" s="159">
        <v>0.72</v>
      </c>
      <c r="S39" s="159">
        <v>0.77</v>
      </c>
      <c r="T39" s="159">
        <v>0.82</v>
      </c>
      <c r="U39" s="159">
        <v>0.87</v>
      </c>
      <c r="V39" s="159">
        <v>0.92</v>
      </c>
      <c r="W39" s="159">
        <v>0.97</v>
      </c>
      <c r="X39" s="159">
        <v>1.02</v>
      </c>
      <c r="Y39" s="159">
        <v>1.08</v>
      </c>
      <c r="Z39" s="159">
        <v>1.13</v>
      </c>
      <c r="AA39" s="159">
        <v>1.19</v>
      </c>
      <c r="AB39" s="147"/>
      <c r="AC39" s="153" t="s">
        <v>191</v>
      </c>
      <c r="AD39" s="147"/>
    </row>
    <row r="40">
      <c r="A40" s="147"/>
      <c r="B40" s="150" t="s">
        <v>202</v>
      </c>
      <c r="C40" s="149"/>
      <c r="D40" s="160">
        <v>0.0</v>
      </c>
      <c r="E40" s="160">
        <v>0.01</v>
      </c>
      <c r="F40" s="160">
        <v>0.01</v>
      </c>
      <c r="G40" s="160">
        <v>0.02</v>
      </c>
      <c r="H40" s="160">
        <v>0.04</v>
      </c>
      <c r="I40" s="159">
        <v>0.07</v>
      </c>
      <c r="J40" s="159">
        <v>0.09</v>
      </c>
      <c r="K40" s="159">
        <v>0.13</v>
      </c>
      <c r="L40" s="159">
        <v>0.16</v>
      </c>
      <c r="M40" s="159">
        <v>0.19</v>
      </c>
      <c r="N40" s="159">
        <v>0.23</v>
      </c>
      <c r="O40" s="159">
        <v>0.26</v>
      </c>
      <c r="P40" s="159">
        <v>0.29</v>
      </c>
      <c r="Q40" s="159">
        <v>0.32</v>
      </c>
      <c r="R40" s="159">
        <v>0.34</v>
      </c>
      <c r="S40" s="159">
        <v>0.37</v>
      </c>
      <c r="T40" s="159">
        <v>0.39</v>
      </c>
      <c r="U40" s="159">
        <v>0.41</v>
      </c>
      <c r="V40" s="159">
        <v>0.44</v>
      </c>
      <c r="W40" s="159">
        <v>0.46</v>
      </c>
      <c r="X40" s="159">
        <v>0.47</v>
      </c>
      <c r="Y40" s="159">
        <v>0.49</v>
      </c>
      <c r="Z40" s="159">
        <v>0.51</v>
      </c>
      <c r="AA40" s="159">
        <v>0.52</v>
      </c>
      <c r="AB40" s="147"/>
      <c r="AC40" s="153" t="s">
        <v>191</v>
      </c>
      <c r="AD40" s="147"/>
    </row>
    <row r="41">
      <c r="A41" s="147"/>
      <c r="B41" s="150" t="s">
        <v>198</v>
      </c>
      <c r="C41" s="149"/>
      <c r="D41" s="160">
        <v>0.0</v>
      </c>
      <c r="E41" s="160">
        <v>0.0</v>
      </c>
      <c r="F41" s="160">
        <v>0.01</v>
      </c>
      <c r="G41" s="160">
        <v>0.02</v>
      </c>
      <c r="H41" s="160">
        <v>0.03</v>
      </c>
      <c r="I41" s="159">
        <v>0.06</v>
      </c>
      <c r="J41" s="159">
        <v>0.08</v>
      </c>
      <c r="K41" s="159">
        <v>0.11</v>
      </c>
      <c r="L41" s="159">
        <v>0.13</v>
      </c>
      <c r="M41" s="159">
        <v>0.16</v>
      </c>
      <c r="N41" s="159">
        <v>0.19</v>
      </c>
      <c r="O41" s="159">
        <v>0.22</v>
      </c>
      <c r="P41" s="159">
        <v>0.24</v>
      </c>
      <c r="Q41" s="159">
        <v>0.27</v>
      </c>
      <c r="R41" s="159">
        <v>0.29</v>
      </c>
      <c r="S41" s="159">
        <v>0.32</v>
      </c>
      <c r="T41" s="159">
        <v>0.34</v>
      </c>
      <c r="U41" s="159">
        <v>0.36</v>
      </c>
      <c r="V41" s="159">
        <v>0.38</v>
      </c>
      <c r="W41" s="159">
        <v>0.39</v>
      </c>
      <c r="X41" s="159">
        <v>0.41</v>
      </c>
      <c r="Y41" s="159">
        <v>0.42</v>
      </c>
      <c r="Z41" s="159">
        <v>0.44</v>
      </c>
      <c r="AA41" s="159">
        <v>0.45</v>
      </c>
      <c r="AB41" s="147"/>
      <c r="AC41" s="153" t="s">
        <v>191</v>
      </c>
      <c r="AD41" s="147"/>
    </row>
    <row r="42">
      <c r="A42" s="147"/>
      <c r="B42" s="150" t="s">
        <v>203</v>
      </c>
      <c r="C42" s="149"/>
      <c r="D42" s="160">
        <f t="shared" ref="D42:AA42" si="3">sum(D39:D41)</f>
        <v>0</v>
      </c>
      <c r="E42" s="160">
        <f t="shared" si="3"/>
        <v>0.02</v>
      </c>
      <c r="F42" s="160">
        <f t="shared" si="3"/>
        <v>0.05</v>
      </c>
      <c r="G42" s="160">
        <f t="shared" si="3"/>
        <v>0.1</v>
      </c>
      <c r="H42" s="160">
        <f t="shared" si="3"/>
        <v>0.17</v>
      </c>
      <c r="I42" s="159">
        <f t="shared" si="3"/>
        <v>0.29</v>
      </c>
      <c r="J42" s="159">
        <f t="shared" si="3"/>
        <v>0.39</v>
      </c>
      <c r="K42" s="159">
        <f t="shared" si="3"/>
        <v>0.52</v>
      </c>
      <c r="L42" s="159">
        <f t="shared" si="3"/>
        <v>0.64</v>
      </c>
      <c r="M42" s="159">
        <f t="shared" si="3"/>
        <v>0.77</v>
      </c>
      <c r="N42" s="159">
        <f t="shared" si="3"/>
        <v>0.9</v>
      </c>
      <c r="O42" s="159">
        <f t="shared" si="3"/>
        <v>1.02</v>
      </c>
      <c r="P42" s="159">
        <f t="shared" si="3"/>
        <v>1.13</v>
      </c>
      <c r="Q42" s="159">
        <f t="shared" si="3"/>
        <v>1.25</v>
      </c>
      <c r="R42" s="159">
        <f t="shared" si="3"/>
        <v>1.35</v>
      </c>
      <c r="S42" s="159">
        <f t="shared" si="3"/>
        <v>1.46</v>
      </c>
      <c r="T42" s="159">
        <f t="shared" si="3"/>
        <v>1.55</v>
      </c>
      <c r="U42" s="159">
        <f t="shared" si="3"/>
        <v>1.64</v>
      </c>
      <c r="V42" s="159">
        <f t="shared" si="3"/>
        <v>1.74</v>
      </c>
      <c r="W42" s="159">
        <f t="shared" si="3"/>
        <v>1.82</v>
      </c>
      <c r="X42" s="159">
        <f t="shared" si="3"/>
        <v>1.9</v>
      </c>
      <c r="Y42" s="159">
        <f t="shared" si="3"/>
        <v>1.99</v>
      </c>
      <c r="Z42" s="159">
        <f t="shared" si="3"/>
        <v>2.08</v>
      </c>
      <c r="AA42" s="159">
        <f t="shared" si="3"/>
        <v>2.16</v>
      </c>
      <c r="AB42" s="147"/>
      <c r="AC42" s="152" t="s">
        <v>103</v>
      </c>
      <c r="AD42" s="147"/>
    </row>
    <row r="43">
      <c r="A43" s="147"/>
      <c r="B43" s="150" t="s">
        <v>204</v>
      </c>
      <c r="C43" s="149"/>
      <c r="D43" s="32">
        <f t="shared" ref="D43:AA43" si="4">D42/D38</f>
        <v>0</v>
      </c>
      <c r="E43" s="32">
        <f t="shared" si="4"/>
        <v>0.000190023753</v>
      </c>
      <c r="F43" s="32">
        <f t="shared" si="4"/>
        <v>0.0004743382981</v>
      </c>
      <c r="G43" s="81">
        <f t="shared" si="4"/>
        <v>0.0009473285335</v>
      </c>
      <c r="H43" s="81">
        <f t="shared" si="4"/>
        <v>0.001607413011</v>
      </c>
      <c r="I43" s="81">
        <f t="shared" si="4"/>
        <v>0.002739208463</v>
      </c>
      <c r="J43" s="81">
        <f t="shared" si="4"/>
        <v>0.003677510608</v>
      </c>
      <c r="K43" s="81">
        <f t="shared" si="4"/>
        <v>0.004894117647</v>
      </c>
      <c r="L43" s="81">
        <f t="shared" si="4"/>
        <v>0.006016168453</v>
      </c>
      <c r="M43" s="81">
        <f t="shared" si="4"/>
        <v>0.00723072589</v>
      </c>
      <c r="N43" s="81">
        <f t="shared" si="4"/>
        <v>0.008455467869</v>
      </c>
      <c r="O43" s="81">
        <f t="shared" si="4"/>
        <v>0.009600903614</v>
      </c>
      <c r="P43" s="81">
        <f t="shared" si="4"/>
        <v>0.01067649282</v>
      </c>
      <c r="Q43" s="81">
        <f t="shared" si="4"/>
        <v>0.01186859096</v>
      </c>
      <c r="R43" s="81">
        <f t="shared" si="4"/>
        <v>0.01288536795</v>
      </c>
      <c r="S43" s="81">
        <f t="shared" si="4"/>
        <v>0.01402093537</v>
      </c>
      <c r="T43" s="81">
        <f t="shared" si="4"/>
        <v>0.01498308362</v>
      </c>
      <c r="U43" s="81">
        <f t="shared" si="4"/>
        <v>0.01596573209</v>
      </c>
      <c r="V43" s="81">
        <f t="shared" si="4"/>
        <v>0.01707724016</v>
      </c>
      <c r="W43" s="81">
        <f t="shared" si="4"/>
        <v>0.01801980198</v>
      </c>
      <c r="X43" s="81">
        <f t="shared" si="4"/>
        <v>0.0189867093</v>
      </c>
      <c r="Y43" s="81">
        <f t="shared" si="4"/>
        <v>0.02007464945</v>
      </c>
      <c r="Z43" s="81">
        <f t="shared" si="4"/>
        <v>0.02118126273</v>
      </c>
      <c r="AA43" s="81">
        <f t="shared" si="4"/>
        <v>0.02220166512</v>
      </c>
      <c r="AB43" s="147"/>
      <c r="AC43" s="152" t="s">
        <v>103</v>
      </c>
      <c r="AD43" s="147"/>
    </row>
    <row r="44">
      <c r="A44" s="147"/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7"/>
      <c r="AC44" s="147"/>
      <c r="AD44" s="147"/>
    </row>
    <row r="45">
      <c r="A45" s="147"/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7"/>
      <c r="AC45" s="147"/>
      <c r="AD45" s="147"/>
    </row>
    <row r="46">
      <c r="A46" s="147"/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7"/>
      <c r="AC46" s="147"/>
      <c r="AD46" s="147"/>
    </row>
    <row r="47">
      <c r="A47" s="147"/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7"/>
      <c r="AC47" s="147"/>
      <c r="AD47" s="147"/>
    </row>
    <row r="48">
      <c r="A48" s="147"/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7"/>
      <c r="AC48" s="147"/>
      <c r="AD48" s="147"/>
    </row>
    <row r="49">
      <c r="A49" s="147"/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7"/>
      <c r="AC49" s="147"/>
      <c r="AD49" s="147"/>
    </row>
    <row r="50">
      <c r="A50" s="147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7"/>
      <c r="AC50" s="147"/>
      <c r="AD50" s="147"/>
    </row>
    <row r="51">
      <c r="A51" s="147"/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7"/>
      <c r="AC51" s="147"/>
      <c r="AD51" s="147"/>
    </row>
    <row r="52">
      <c r="A52" s="147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7"/>
      <c r="AC52" s="147"/>
      <c r="AD52" s="147"/>
    </row>
    <row r="53">
      <c r="A53" s="147"/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7"/>
      <c r="AC53" s="147"/>
      <c r="AD53" s="147"/>
    </row>
    <row r="54">
      <c r="A54" s="147"/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7"/>
      <c r="AC54" s="147"/>
      <c r="AD54" s="147"/>
    </row>
    <row r="55">
      <c r="A55" s="147"/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7"/>
      <c r="AC55" s="147"/>
      <c r="AD55" s="147"/>
    </row>
    <row r="56">
      <c r="A56" s="147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7"/>
      <c r="AC56" s="147"/>
      <c r="AD56" s="147"/>
    </row>
    <row r="57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7"/>
      <c r="AC57" s="147"/>
      <c r="AD57" s="147"/>
    </row>
    <row r="58">
      <c r="A58" s="147"/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7"/>
      <c r="AC58" s="147"/>
      <c r="AD58" s="147"/>
    </row>
    <row r="59">
      <c r="A59" s="147"/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7"/>
      <c r="AC59" s="147"/>
      <c r="AD59" s="147"/>
    </row>
    <row r="60">
      <c r="A60" s="147"/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7"/>
      <c r="AC60" s="147"/>
      <c r="AD60" s="147"/>
    </row>
    <row r="61">
      <c r="A61" s="147"/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7"/>
      <c r="AC61" s="147"/>
      <c r="AD61" s="147"/>
    </row>
    <row r="62">
      <c r="A62" s="147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7"/>
      <c r="AC62" s="147"/>
      <c r="AD62" s="147"/>
    </row>
    <row r="63">
      <c r="A63" s="147"/>
      <c r="B63" s="148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7"/>
      <c r="AC63" s="147"/>
      <c r="AD63" s="147"/>
    </row>
    <row r="64">
      <c r="A64" s="147"/>
      <c r="B64" s="148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7"/>
      <c r="AC64" s="147"/>
      <c r="AD64" s="147"/>
    </row>
    <row r="65">
      <c r="A65" s="147"/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7"/>
      <c r="AC65" s="147"/>
      <c r="AD65" s="147"/>
    </row>
    <row r="66">
      <c r="A66" s="147"/>
      <c r="B66" s="148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7"/>
      <c r="AC66" s="147"/>
      <c r="AD66" s="147"/>
    </row>
    <row r="67">
      <c r="A67" s="147"/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7"/>
      <c r="AC67" s="147"/>
      <c r="AD67" s="147"/>
    </row>
    <row r="68">
      <c r="A68" s="147"/>
      <c r="B68" s="148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7"/>
      <c r="AC68" s="147"/>
      <c r="AD68" s="147"/>
    </row>
    <row r="69">
      <c r="A69" s="147"/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7"/>
      <c r="AC69" s="147"/>
      <c r="AD69" s="147"/>
    </row>
    <row r="70">
      <c r="A70" s="147"/>
      <c r="B70" s="148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7"/>
      <c r="AC70" s="147"/>
      <c r="AD70" s="147"/>
    </row>
    <row r="71">
      <c r="A71" s="147"/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7"/>
      <c r="AC71" s="147"/>
      <c r="AD71" s="147"/>
    </row>
    <row r="72">
      <c r="A72" s="147"/>
      <c r="B72" s="148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7"/>
      <c r="AC72" s="147"/>
      <c r="AD72" s="147"/>
    </row>
    <row r="73">
      <c r="A73" s="147"/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7"/>
      <c r="AC73" s="147"/>
      <c r="AD73" s="147"/>
    </row>
    <row r="74">
      <c r="A74" s="147"/>
      <c r="B74" s="148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7"/>
      <c r="AC74" s="147"/>
      <c r="AD74" s="147"/>
    </row>
    <row r="75">
      <c r="A75" s="147"/>
      <c r="B75" s="148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7"/>
      <c r="AC75" s="147"/>
      <c r="AD75" s="147"/>
    </row>
    <row r="76">
      <c r="A76" s="147"/>
      <c r="B76" s="148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7"/>
      <c r="AC76" s="147"/>
      <c r="AD76" s="147"/>
    </row>
    <row r="77">
      <c r="A77" s="147"/>
      <c r="B77" s="148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7"/>
      <c r="AC77" s="147"/>
      <c r="AD77" s="147"/>
    </row>
    <row r="78">
      <c r="A78" s="147"/>
      <c r="B78" s="148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7"/>
      <c r="AC78" s="147"/>
      <c r="AD78" s="147"/>
    </row>
    <row r="79">
      <c r="A79" s="147"/>
      <c r="B79" s="148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7"/>
      <c r="AC79" s="147"/>
      <c r="AD79" s="147"/>
    </row>
    <row r="80">
      <c r="A80" s="147"/>
      <c r="B80" s="148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7"/>
      <c r="AC80" s="147"/>
      <c r="AD80" s="147"/>
    </row>
    <row r="81">
      <c r="A81" s="147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7"/>
      <c r="AC81" s="147"/>
      <c r="AD81" s="147"/>
    </row>
    <row r="82">
      <c r="A82" s="147"/>
      <c r="B82" s="148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7"/>
      <c r="AC82" s="147"/>
      <c r="AD82" s="147"/>
    </row>
    <row r="83">
      <c r="A83" s="147"/>
      <c r="B83" s="148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7"/>
      <c r="AC83" s="147"/>
      <c r="AD83" s="147"/>
    </row>
    <row r="84">
      <c r="A84" s="147"/>
      <c r="B84" s="148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7"/>
      <c r="AC84" s="147"/>
      <c r="AD84" s="147"/>
    </row>
    <row r="85">
      <c r="A85" s="147"/>
      <c r="B85" s="148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7"/>
      <c r="AC85" s="147"/>
      <c r="AD85" s="147"/>
    </row>
    <row r="86">
      <c r="A86" s="147"/>
      <c r="B86" s="148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7"/>
      <c r="AC86" s="147"/>
      <c r="AD86" s="147"/>
    </row>
    <row r="87">
      <c r="A87" s="147"/>
      <c r="B87" s="148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7"/>
      <c r="AC87" s="147"/>
      <c r="AD87" s="147"/>
    </row>
    <row r="88">
      <c r="A88" s="147"/>
      <c r="B88" s="148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7"/>
      <c r="AC88" s="147"/>
      <c r="AD88" s="147"/>
    </row>
    <row r="89">
      <c r="A89" s="147"/>
      <c r="B89" s="148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7"/>
      <c r="AC89" s="147"/>
      <c r="AD89" s="147"/>
    </row>
    <row r="90">
      <c r="A90" s="147"/>
      <c r="B90" s="148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7"/>
      <c r="AC90" s="147"/>
      <c r="AD90" s="147"/>
    </row>
    <row r="91">
      <c r="A91" s="147"/>
      <c r="B91" s="148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7"/>
      <c r="AC91" s="147"/>
      <c r="AD91" s="147"/>
    </row>
    <row r="92">
      <c r="A92" s="147"/>
      <c r="B92" s="148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7"/>
      <c r="AC92" s="147"/>
      <c r="AD92" s="147"/>
    </row>
    <row r="93">
      <c r="A93" s="147"/>
      <c r="B93" s="148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7"/>
      <c r="AC93" s="147"/>
      <c r="AD93" s="147"/>
    </row>
    <row r="94">
      <c r="A94" s="147"/>
      <c r="B94" s="148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7"/>
      <c r="AC94" s="147"/>
      <c r="AD94" s="147"/>
    </row>
    <row r="95">
      <c r="A95" s="147"/>
      <c r="B95" s="148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7"/>
      <c r="AC95" s="147"/>
      <c r="AD95" s="147"/>
    </row>
    <row r="96">
      <c r="A96" s="147"/>
      <c r="B96" s="148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7"/>
      <c r="AC96" s="147"/>
      <c r="AD96" s="147"/>
    </row>
    <row r="97">
      <c r="A97" s="147"/>
      <c r="B97" s="148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7"/>
      <c r="AC97" s="147"/>
      <c r="AD97" s="147"/>
    </row>
    <row r="98">
      <c r="A98" s="147"/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7"/>
      <c r="AC98" s="147"/>
      <c r="AD98" s="147"/>
    </row>
    <row r="99">
      <c r="A99" s="147"/>
      <c r="B99" s="148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7"/>
      <c r="AC99" s="147"/>
      <c r="AD99" s="147"/>
    </row>
    <row r="100">
      <c r="A100" s="147"/>
      <c r="B100" s="148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7"/>
      <c r="AC100" s="147"/>
      <c r="AD100" s="147"/>
    </row>
    <row r="101">
      <c r="A101" s="147"/>
      <c r="B101" s="148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7"/>
      <c r="AC101" s="147"/>
      <c r="AD101" s="147"/>
    </row>
    <row r="102">
      <c r="A102" s="147"/>
      <c r="B102" s="148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7"/>
      <c r="AC102" s="147"/>
      <c r="AD102" s="147"/>
    </row>
    <row r="103">
      <c r="A103" s="147"/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7"/>
      <c r="AC103" s="147"/>
      <c r="AD103" s="147"/>
    </row>
    <row r="104">
      <c r="A104" s="147"/>
      <c r="B104" s="148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7"/>
      <c r="AC104" s="147"/>
      <c r="AD104" s="147"/>
    </row>
    <row r="105">
      <c r="A105" s="147"/>
      <c r="B105" s="148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7"/>
      <c r="AC105" s="147"/>
      <c r="AD105" s="147"/>
    </row>
    <row r="106">
      <c r="A106" s="147"/>
      <c r="B106" s="148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7"/>
      <c r="AC106" s="147"/>
      <c r="AD106" s="147"/>
    </row>
    <row r="107">
      <c r="A107" s="147"/>
      <c r="B107" s="148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7"/>
      <c r="AC107" s="147"/>
      <c r="AD107" s="147"/>
    </row>
    <row r="108">
      <c r="A108" s="147"/>
      <c r="B108" s="148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7"/>
      <c r="AC108" s="147"/>
      <c r="AD108" s="147"/>
    </row>
    <row r="109">
      <c r="A109" s="147"/>
      <c r="B109" s="148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7"/>
      <c r="AC109" s="147"/>
      <c r="AD109" s="147"/>
    </row>
    <row r="110">
      <c r="A110" s="147"/>
      <c r="B110" s="148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7"/>
      <c r="AC110" s="147"/>
      <c r="AD110" s="147"/>
    </row>
    <row r="111">
      <c r="A111" s="147"/>
      <c r="B111" s="148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7"/>
      <c r="AC111" s="147"/>
      <c r="AD111" s="147"/>
    </row>
    <row r="112">
      <c r="A112" s="147"/>
      <c r="B112" s="148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7"/>
      <c r="AC112" s="147"/>
      <c r="AD112" s="147"/>
    </row>
    <row r="113">
      <c r="A113" s="147"/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7"/>
      <c r="AC113" s="147"/>
      <c r="AD113" s="147"/>
    </row>
    <row r="114">
      <c r="A114" s="147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7"/>
      <c r="AC114" s="147"/>
      <c r="AD114" s="147"/>
    </row>
    <row r="115">
      <c r="A115" s="147"/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7"/>
      <c r="AC115" s="147"/>
      <c r="AD115" s="147"/>
    </row>
    <row r="116">
      <c r="A116" s="147"/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7"/>
      <c r="AC116" s="147"/>
      <c r="AD116" s="147"/>
    </row>
    <row r="117">
      <c r="A117" s="147"/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7"/>
      <c r="AC117" s="147"/>
      <c r="AD117" s="147"/>
    </row>
    <row r="118">
      <c r="A118" s="147"/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7"/>
      <c r="AC118" s="147"/>
      <c r="AD118" s="147"/>
    </row>
    <row r="119">
      <c r="A119" s="147"/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7"/>
      <c r="AC119" s="147"/>
      <c r="AD119" s="147"/>
    </row>
    <row r="120">
      <c r="A120" s="147"/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7"/>
      <c r="AC120" s="147"/>
      <c r="AD120" s="147"/>
    </row>
    <row r="121">
      <c r="A121" s="147"/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7"/>
      <c r="AC121" s="147"/>
      <c r="AD121" s="147"/>
    </row>
    <row r="122">
      <c r="A122" s="147"/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7"/>
      <c r="AC122" s="147"/>
      <c r="AD122" s="147"/>
    </row>
    <row r="123">
      <c r="A123" s="147"/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7"/>
      <c r="AC123" s="147"/>
      <c r="AD123" s="147"/>
    </row>
    <row r="124">
      <c r="A124" s="147"/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7"/>
      <c r="AC124" s="147"/>
      <c r="AD124" s="147"/>
    </row>
    <row r="125">
      <c r="A125" s="147"/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7"/>
      <c r="AC125" s="147"/>
      <c r="AD125" s="147"/>
    </row>
    <row r="126">
      <c r="A126" s="147"/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7"/>
      <c r="AC126" s="147"/>
      <c r="AD126" s="147"/>
    </row>
    <row r="127">
      <c r="A127" s="147"/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7"/>
      <c r="AC127" s="147"/>
      <c r="AD127" s="147"/>
    </row>
    <row r="128">
      <c r="A128" s="147"/>
      <c r="B128" s="148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7"/>
      <c r="AC128" s="147"/>
      <c r="AD128" s="147"/>
    </row>
    <row r="129">
      <c r="A129" s="147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7"/>
      <c r="AC129" s="147"/>
      <c r="AD129" s="147"/>
    </row>
    <row r="130">
      <c r="A130" s="147"/>
      <c r="B130" s="148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7"/>
      <c r="AC130" s="147"/>
      <c r="AD130" s="147"/>
    </row>
    <row r="131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7"/>
      <c r="AC131" s="147"/>
      <c r="AD131" s="147"/>
    </row>
    <row r="132">
      <c r="A132" s="147"/>
      <c r="B132" s="148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7"/>
      <c r="AC132" s="147"/>
      <c r="AD132" s="147"/>
    </row>
    <row r="133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7"/>
      <c r="AC133" s="147"/>
      <c r="AD133" s="147"/>
    </row>
    <row r="134">
      <c r="A134" s="147"/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7"/>
      <c r="AC134" s="147"/>
      <c r="AD134" s="147"/>
    </row>
    <row r="13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7"/>
      <c r="AC135" s="147"/>
      <c r="AD135" s="147"/>
    </row>
    <row r="136">
      <c r="A136" s="147"/>
      <c r="B136" s="148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7"/>
      <c r="AC136" s="147"/>
      <c r="AD136" s="147"/>
    </row>
    <row r="137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7"/>
      <c r="AC137" s="147"/>
      <c r="AD137" s="147"/>
    </row>
    <row r="138">
      <c r="A138" s="147"/>
      <c r="B138" s="148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7"/>
      <c r="AC138" s="147"/>
      <c r="AD138" s="147"/>
    </row>
    <row r="139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7"/>
      <c r="AC139" s="147"/>
      <c r="AD139" s="147"/>
    </row>
    <row r="140">
      <c r="A140" s="147"/>
      <c r="B140" s="148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7"/>
      <c r="AC140" s="147"/>
      <c r="AD140" s="147"/>
    </row>
    <row r="141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7"/>
      <c r="AC141" s="147"/>
      <c r="AD141" s="147"/>
    </row>
    <row r="142">
      <c r="A142" s="147"/>
      <c r="B142" s="148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7"/>
      <c r="AC142" s="147"/>
      <c r="AD142" s="147"/>
    </row>
    <row r="143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7"/>
      <c r="AC143" s="147"/>
      <c r="AD143" s="147"/>
    </row>
    <row r="144">
      <c r="A144" s="147"/>
      <c r="B144" s="148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7"/>
      <c r="AC144" s="147"/>
      <c r="AD144" s="147"/>
    </row>
    <row r="14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7"/>
      <c r="AC145" s="147"/>
      <c r="AD145" s="147"/>
    </row>
    <row r="146">
      <c r="A146" s="147"/>
      <c r="B146" s="148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7"/>
      <c r="AC146" s="147"/>
      <c r="AD146" s="147"/>
    </row>
    <row r="147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7"/>
      <c r="AC147" s="147"/>
      <c r="AD147" s="147"/>
    </row>
    <row r="148">
      <c r="A148" s="147"/>
      <c r="B148" s="148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7"/>
      <c r="AC148" s="147"/>
      <c r="AD148" s="147"/>
    </row>
    <row r="149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7"/>
      <c r="AC149" s="147"/>
      <c r="AD149" s="147"/>
    </row>
    <row r="150">
      <c r="A150" s="147"/>
      <c r="B150" s="148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7"/>
      <c r="AC150" s="147"/>
      <c r="AD150" s="147"/>
    </row>
    <row r="151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7"/>
      <c r="AC151" s="147"/>
      <c r="AD151" s="147"/>
    </row>
    <row r="152">
      <c r="A152" s="147"/>
      <c r="B152" s="148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7"/>
      <c r="AC152" s="147"/>
      <c r="AD152" s="147"/>
    </row>
    <row r="153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7"/>
      <c r="AC153" s="147"/>
      <c r="AD153" s="147"/>
    </row>
    <row r="154">
      <c r="A154" s="147"/>
      <c r="B154" s="148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7"/>
      <c r="AC154" s="147"/>
      <c r="AD154" s="147"/>
    </row>
    <row r="15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7"/>
      <c r="AC155" s="147"/>
      <c r="AD155" s="147"/>
    </row>
    <row r="156">
      <c r="A156" s="147"/>
      <c r="B156" s="148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7"/>
      <c r="AC156" s="147"/>
      <c r="AD156" s="147"/>
    </row>
    <row r="157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7"/>
      <c r="AC157" s="147"/>
      <c r="AD157" s="147"/>
    </row>
    <row r="158">
      <c r="A158" s="147"/>
      <c r="B158" s="148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7"/>
      <c r="AC158" s="147"/>
      <c r="AD158" s="147"/>
    </row>
    <row r="159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7"/>
      <c r="AC159" s="147"/>
      <c r="AD159" s="147"/>
    </row>
    <row r="160">
      <c r="A160" s="147"/>
      <c r="B160" s="148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7"/>
      <c r="AC160" s="147"/>
      <c r="AD160" s="147"/>
    </row>
    <row r="161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7"/>
      <c r="AC161" s="147"/>
      <c r="AD161" s="147"/>
    </row>
    <row r="162">
      <c r="A162" s="147"/>
      <c r="B162" s="148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7"/>
      <c r="AC162" s="147"/>
      <c r="AD162" s="147"/>
    </row>
    <row r="163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7"/>
      <c r="AC163" s="147"/>
      <c r="AD163" s="147"/>
    </row>
    <row r="164">
      <c r="A164" s="147"/>
      <c r="B164" s="148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7"/>
      <c r="AC164" s="147"/>
      <c r="AD164" s="147"/>
    </row>
    <row r="16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7"/>
      <c r="AC165" s="147"/>
      <c r="AD165" s="147"/>
    </row>
    <row r="166">
      <c r="A166" s="147"/>
      <c r="B166" s="148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7"/>
      <c r="AC166" s="147"/>
      <c r="AD166" s="147"/>
    </row>
    <row r="167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7"/>
      <c r="AC167" s="147"/>
      <c r="AD167" s="147"/>
    </row>
    <row r="168">
      <c r="A168" s="147"/>
      <c r="B168" s="148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7"/>
      <c r="AC168" s="147"/>
      <c r="AD168" s="147"/>
    </row>
    <row r="169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7"/>
      <c r="AC169" s="147"/>
      <c r="AD169" s="147"/>
    </row>
    <row r="170">
      <c r="A170" s="147"/>
      <c r="B170" s="148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7"/>
      <c r="AC170" s="147"/>
      <c r="AD170" s="147"/>
    </row>
    <row r="171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7"/>
      <c r="AC171" s="147"/>
      <c r="AD171" s="147"/>
    </row>
    <row r="172">
      <c r="A172" s="147"/>
      <c r="B172" s="148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7"/>
      <c r="AC172" s="147"/>
      <c r="AD172" s="147"/>
    </row>
    <row r="173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7"/>
      <c r="AC173" s="147"/>
      <c r="AD173" s="147"/>
    </row>
    <row r="174">
      <c r="A174" s="147"/>
      <c r="B174" s="148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7"/>
      <c r="AC174" s="147"/>
      <c r="AD174" s="147"/>
    </row>
    <row r="17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7"/>
      <c r="AC175" s="147"/>
      <c r="AD175" s="147"/>
    </row>
    <row r="176">
      <c r="A176" s="147"/>
      <c r="B176" s="148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7"/>
      <c r="AC176" s="147"/>
      <c r="AD176" s="147"/>
    </row>
    <row r="177">
      <c r="A177" s="147"/>
      <c r="B177" s="148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7"/>
      <c r="AC177" s="147"/>
      <c r="AD177" s="147"/>
    </row>
    <row r="178">
      <c r="A178" s="147"/>
      <c r="B178" s="148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7"/>
      <c r="AC178" s="147"/>
      <c r="AD178" s="147"/>
    </row>
    <row r="179">
      <c r="A179" s="147"/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7"/>
      <c r="AC179" s="147"/>
      <c r="AD179" s="147"/>
    </row>
    <row r="180">
      <c r="A180" s="147"/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7"/>
      <c r="AC180" s="147"/>
      <c r="AD180" s="147"/>
    </row>
    <row r="181">
      <c r="A181" s="147"/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7"/>
      <c r="AC181" s="147"/>
      <c r="AD181" s="147"/>
    </row>
    <row r="182">
      <c r="A182" s="147"/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7"/>
      <c r="AC182" s="147"/>
      <c r="AD182" s="147"/>
    </row>
    <row r="183">
      <c r="A183" s="147"/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7"/>
      <c r="AC183" s="147"/>
      <c r="AD183" s="147"/>
    </row>
    <row r="184">
      <c r="A184" s="147"/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7"/>
      <c r="AC184" s="147"/>
      <c r="AD184" s="147"/>
    </row>
    <row r="185">
      <c r="A185" s="147"/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7"/>
      <c r="AC185" s="147"/>
      <c r="AD185" s="147"/>
    </row>
    <row r="186">
      <c r="A186" s="147"/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7"/>
      <c r="AC186" s="147"/>
      <c r="AD186" s="147"/>
    </row>
    <row r="187">
      <c r="A187" s="147"/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7"/>
      <c r="AC187" s="147"/>
      <c r="AD187" s="147"/>
    </row>
    <row r="188">
      <c r="A188" s="147"/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7"/>
      <c r="AC188" s="147"/>
      <c r="AD188" s="147"/>
    </row>
    <row r="189">
      <c r="A189" s="147"/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7"/>
      <c r="AC189" s="147"/>
      <c r="AD189" s="147"/>
    </row>
    <row r="190">
      <c r="A190" s="147"/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7"/>
      <c r="AC190" s="147"/>
      <c r="AD190" s="147"/>
    </row>
    <row r="191">
      <c r="A191" s="147"/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7"/>
      <c r="AC191" s="147"/>
      <c r="AD191" s="147"/>
    </row>
    <row r="192">
      <c r="A192" s="147"/>
      <c r="B192" s="148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7"/>
      <c r="AC192" s="147"/>
      <c r="AD192" s="147"/>
    </row>
    <row r="193">
      <c r="A193" s="147"/>
      <c r="B193" s="148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7"/>
      <c r="AC193" s="147"/>
      <c r="AD193" s="147"/>
    </row>
    <row r="194">
      <c r="A194" s="147"/>
      <c r="B194" s="148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7"/>
      <c r="AC194" s="147"/>
      <c r="AD194" s="147"/>
    </row>
    <row r="195">
      <c r="A195" s="147"/>
      <c r="B195" s="148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7"/>
      <c r="AC195" s="147"/>
      <c r="AD195" s="147"/>
    </row>
    <row r="196">
      <c r="A196" s="147"/>
      <c r="B196" s="148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7"/>
      <c r="AC196" s="147"/>
      <c r="AD196" s="147"/>
    </row>
    <row r="197">
      <c r="A197" s="147"/>
      <c r="B197" s="148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7"/>
      <c r="AC197" s="147"/>
      <c r="AD197" s="147"/>
    </row>
    <row r="198">
      <c r="A198" s="147"/>
      <c r="B198" s="148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7"/>
      <c r="AC198" s="147"/>
      <c r="AD198" s="147"/>
    </row>
    <row r="199">
      <c r="A199" s="147"/>
      <c r="B199" s="148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7"/>
      <c r="AC199" s="147"/>
      <c r="AD199" s="147"/>
    </row>
    <row r="200">
      <c r="A200" s="147"/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7"/>
      <c r="AC200" s="147"/>
      <c r="AD200" s="147"/>
    </row>
    <row r="201">
      <c r="A201" s="147"/>
      <c r="B201" s="148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7"/>
      <c r="AC201" s="147"/>
      <c r="AD201" s="147"/>
    </row>
    <row r="202">
      <c r="A202" s="147"/>
      <c r="B202" s="148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7"/>
      <c r="AC202" s="147"/>
      <c r="AD202" s="147"/>
    </row>
    <row r="203">
      <c r="A203" s="147"/>
      <c r="B203" s="148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  <c r="AA203" s="149"/>
      <c r="AB203" s="147"/>
      <c r="AC203" s="147"/>
      <c r="AD203" s="147"/>
    </row>
    <row r="204">
      <c r="A204" s="147"/>
      <c r="B204" s="148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7"/>
      <c r="AC204" s="147"/>
      <c r="AD204" s="147"/>
    </row>
    <row r="205">
      <c r="A205" s="147"/>
      <c r="B205" s="148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49"/>
      <c r="AB205" s="147"/>
      <c r="AC205" s="147"/>
      <c r="AD205" s="147"/>
    </row>
    <row r="206">
      <c r="A206" s="147"/>
      <c r="B206" s="148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7"/>
      <c r="AC206" s="147"/>
      <c r="AD206" s="147"/>
    </row>
    <row r="207">
      <c r="A207" s="147"/>
      <c r="B207" s="148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7"/>
      <c r="AC207" s="147"/>
      <c r="AD207" s="147"/>
    </row>
    <row r="208">
      <c r="A208" s="147"/>
      <c r="B208" s="148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49"/>
      <c r="AB208" s="147"/>
      <c r="AC208" s="147"/>
      <c r="AD208" s="147"/>
    </row>
    <row r="209">
      <c r="A209" s="147"/>
      <c r="B209" s="148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49"/>
      <c r="AB209" s="147"/>
      <c r="AC209" s="147"/>
      <c r="AD209" s="147"/>
    </row>
    <row r="210">
      <c r="A210" s="147"/>
      <c r="B210" s="148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49"/>
      <c r="AB210" s="147"/>
      <c r="AC210" s="147"/>
      <c r="AD210" s="147"/>
    </row>
    <row r="211">
      <c r="A211" s="147"/>
      <c r="B211" s="148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7"/>
      <c r="AC211" s="147"/>
      <c r="AD211" s="147"/>
    </row>
    <row r="212">
      <c r="A212" s="147"/>
      <c r="B212" s="148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  <c r="AA212" s="149"/>
      <c r="AB212" s="147"/>
      <c r="AC212" s="147"/>
      <c r="AD212" s="147"/>
    </row>
    <row r="213">
      <c r="A213" s="147"/>
      <c r="B213" s="148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  <c r="AA213" s="149"/>
      <c r="AB213" s="147"/>
      <c r="AC213" s="147"/>
      <c r="AD213" s="147"/>
    </row>
    <row r="214">
      <c r="A214" s="147"/>
      <c r="B214" s="148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7"/>
      <c r="AC214" s="147"/>
      <c r="AD214" s="147"/>
    </row>
    <row r="215">
      <c r="A215" s="147"/>
      <c r="B215" s="148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  <c r="AA215" s="149"/>
      <c r="AB215" s="147"/>
      <c r="AC215" s="147"/>
      <c r="AD215" s="147"/>
    </row>
    <row r="216">
      <c r="A216" s="147"/>
      <c r="B216" s="148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  <c r="AA216" s="149"/>
      <c r="AB216" s="147"/>
      <c r="AC216" s="147"/>
      <c r="AD216" s="147"/>
    </row>
    <row r="217">
      <c r="A217" s="147"/>
      <c r="B217" s="148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  <c r="AA217" s="149"/>
      <c r="AB217" s="147"/>
      <c r="AC217" s="147"/>
      <c r="AD217" s="147"/>
    </row>
    <row r="218">
      <c r="A218" s="147"/>
      <c r="B218" s="148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  <c r="AA218" s="149"/>
      <c r="AB218" s="147"/>
      <c r="AC218" s="147"/>
      <c r="AD218" s="147"/>
    </row>
    <row r="219">
      <c r="A219" s="147"/>
      <c r="B219" s="148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  <c r="AA219" s="149"/>
      <c r="AB219" s="147"/>
      <c r="AC219" s="147"/>
      <c r="AD219" s="147"/>
    </row>
    <row r="220">
      <c r="A220" s="147"/>
      <c r="B220" s="148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49"/>
      <c r="AB220" s="147"/>
      <c r="AC220" s="147"/>
      <c r="AD220" s="147"/>
    </row>
    <row r="221">
      <c r="A221" s="147"/>
      <c r="B221" s="148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49"/>
      <c r="AB221" s="147"/>
      <c r="AC221" s="147"/>
      <c r="AD221" s="147"/>
    </row>
    <row r="222">
      <c r="A222" s="147"/>
      <c r="B222" s="148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49"/>
      <c r="AB222" s="147"/>
      <c r="AC222" s="147"/>
      <c r="AD222" s="147"/>
    </row>
    <row r="223">
      <c r="A223" s="147"/>
      <c r="B223" s="148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7"/>
      <c r="AC223" s="147"/>
      <c r="AD223" s="147"/>
    </row>
    <row r="224">
      <c r="A224" s="147"/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7"/>
      <c r="AC224" s="147"/>
      <c r="AD224" s="147"/>
    </row>
    <row r="225">
      <c r="A225" s="147"/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7"/>
      <c r="AC225" s="147"/>
      <c r="AD225" s="147"/>
    </row>
    <row r="226">
      <c r="A226" s="147"/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7"/>
      <c r="AC226" s="147"/>
      <c r="AD226" s="147"/>
    </row>
    <row r="227">
      <c r="A227" s="147"/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7"/>
      <c r="AC227" s="147"/>
      <c r="AD227" s="147"/>
    </row>
    <row r="228">
      <c r="A228" s="147"/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7"/>
      <c r="AC228" s="147"/>
      <c r="AD228" s="147"/>
    </row>
    <row r="229">
      <c r="A229" s="147"/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7"/>
      <c r="AC229" s="147"/>
      <c r="AD229" s="147"/>
    </row>
    <row r="230">
      <c r="A230" s="147"/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7"/>
      <c r="AC230" s="147"/>
      <c r="AD230" s="147"/>
    </row>
    <row r="231">
      <c r="A231" s="147"/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7"/>
      <c r="AC231" s="147"/>
      <c r="AD231" s="147"/>
    </row>
    <row r="232">
      <c r="A232" s="147"/>
      <c r="B232" s="148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7"/>
      <c r="AC232" s="147"/>
      <c r="AD232" s="147"/>
    </row>
    <row r="233">
      <c r="A233" s="147"/>
      <c r="B233" s="148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7"/>
      <c r="AC233" s="147"/>
      <c r="AD233" s="147"/>
    </row>
    <row r="234">
      <c r="A234" s="147"/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7"/>
      <c r="AC234" s="147"/>
      <c r="AD234" s="147"/>
    </row>
    <row r="235">
      <c r="A235" s="147"/>
      <c r="B235" s="148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7"/>
      <c r="AC235" s="147"/>
      <c r="AD235" s="147"/>
    </row>
    <row r="236">
      <c r="A236" s="147"/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7"/>
      <c r="AC236" s="147"/>
      <c r="AD236" s="147"/>
    </row>
    <row r="237">
      <c r="A237" s="147"/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7"/>
      <c r="AC237" s="147"/>
      <c r="AD237" s="147"/>
    </row>
    <row r="238">
      <c r="A238" s="147"/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7"/>
      <c r="AC238" s="147"/>
      <c r="AD238" s="147"/>
    </row>
    <row r="239">
      <c r="A239" s="147"/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7"/>
      <c r="AC239" s="147"/>
      <c r="AD239" s="147"/>
    </row>
    <row r="240">
      <c r="A240" s="147"/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7"/>
      <c r="AC240" s="147"/>
      <c r="AD240" s="147"/>
    </row>
    <row r="241">
      <c r="A241" s="147"/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7"/>
      <c r="AC241" s="147"/>
      <c r="AD241" s="147"/>
    </row>
    <row r="242">
      <c r="A242" s="147"/>
      <c r="B242" s="148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  <c r="Y242" s="149"/>
      <c r="Z242" s="149"/>
      <c r="AA242" s="149"/>
      <c r="AB242" s="147"/>
      <c r="AC242" s="147"/>
      <c r="AD242" s="147"/>
    </row>
    <row r="243">
      <c r="A243" s="147"/>
      <c r="B243" s="148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147"/>
      <c r="AC243" s="147"/>
      <c r="AD243" s="147"/>
    </row>
    <row r="244">
      <c r="A244" s="147"/>
      <c r="B244" s="148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  <c r="Y244" s="149"/>
      <c r="Z244" s="149"/>
      <c r="AA244" s="149"/>
      <c r="AB244" s="147"/>
      <c r="AC244" s="147"/>
      <c r="AD244" s="147"/>
    </row>
    <row r="245">
      <c r="A245" s="147"/>
      <c r="B245" s="148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  <c r="X245" s="149"/>
      <c r="Y245" s="149"/>
      <c r="Z245" s="149"/>
      <c r="AA245" s="149"/>
      <c r="AB245" s="147"/>
      <c r="AC245" s="147"/>
      <c r="AD245" s="147"/>
    </row>
    <row r="246">
      <c r="A246" s="147"/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7"/>
      <c r="AC246" s="147"/>
      <c r="AD246" s="147"/>
    </row>
    <row r="247">
      <c r="A247" s="147"/>
      <c r="B247" s="148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7"/>
      <c r="AC247" s="147"/>
      <c r="AD247" s="147"/>
    </row>
    <row r="248">
      <c r="A248" s="147"/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7"/>
      <c r="AC248" s="147"/>
      <c r="AD248" s="147"/>
    </row>
    <row r="249">
      <c r="A249" s="147"/>
      <c r="B249" s="148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7"/>
      <c r="AC249" s="147"/>
      <c r="AD249" s="147"/>
    </row>
    <row r="250">
      <c r="A250" s="147"/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7"/>
      <c r="AC250" s="147"/>
      <c r="AD250" s="147"/>
    </row>
    <row r="251">
      <c r="A251" s="147"/>
      <c r="B251" s="148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  <c r="X251" s="149"/>
      <c r="Y251" s="149"/>
      <c r="Z251" s="149"/>
      <c r="AA251" s="149"/>
      <c r="AB251" s="147"/>
      <c r="AC251" s="147"/>
      <c r="AD251" s="147"/>
    </row>
    <row r="252">
      <c r="A252" s="147"/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7"/>
      <c r="AC252" s="147"/>
      <c r="AD252" s="147"/>
    </row>
    <row r="253">
      <c r="A253" s="147"/>
      <c r="B253" s="148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  <c r="X253" s="149"/>
      <c r="Y253" s="149"/>
      <c r="Z253" s="149"/>
      <c r="AA253" s="149"/>
      <c r="AB253" s="147"/>
      <c r="AC253" s="147"/>
      <c r="AD253" s="147"/>
    </row>
    <row r="254">
      <c r="A254" s="147"/>
      <c r="B254" s="148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  <c r="Y254" s="149"/>
      <c r="Z254" s="149"/>
      <c r="AA254" s="149"/>
      <c r="AB254" s="147"/>
      <c r="AC254" s="147"/>
      <c r="AD254" s="147"/>
    </row>
    <row r="255">
      <c r="A255" s="147"/>
      <c r="B255" s="148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7"/>
      <c r="AC255" s="147"/>
      <c r="AD255" s="147"/>
    </row>
    <row r="256">
      <c r="A256" s="147"/>
      <c r="B256" s="148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7"/>
      <c r="AC256" s="147"/>
      <c r="AD256" s="147"/>
    </row>
    <row r="257">
      <c r="A257" s="147"/>
      <c r="B257" s="148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  <c r="Y257" s="149"/>
      <c r="Z257" s="149"/>
      <c r="AA257" s="149"/>
      <c r="AB257" s="147"/>
      <c r="AC257" s="147"/>
      <c r="AD257" s="147"/>
    </row>
    <row r="258">
      <c r="A258" s="147"/>
      <c r="B258" s="148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49"/>
      <c r="AB258" s="147"/>
      <c r="AC258" s="147"/>
      <c r="AD258" s="147"/>
    </row>
    <row r="259">
      <c r="A259" s="147"/>
      <c r="B259" s="148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49"/>
      <c r="AB259" s="147"/>
      <c r="AC259" s="147"/>
      <c r="AD259" s="147"/>
    </row>
    <row r="260">
      <c r="A260" s="147"/>
      <c r="B260" s="148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49"/>
      <c r="AB260" s="147"/>
      <c r="AC260" s="147"/>
      <c r="AD260" s="147"/>
    </row>
    <row r="261">
      <c r="A261" s="147"/>
      <c r="B261" s="148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49"/>
      <c r="AB261" s="147"/>
      <c r="AC261" s="147"/>
      <c r="AD261" s="147"/>
    </row>
    <row r="262">
      <c r="A262" s="147"/>
      <c r="B262" s="148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7"/>
      <c r="AC262" s="147"/>
      <c r="AD262" s="147"/>
    </row>
    <row r="263">
      <c r="A263" s="147"/>
      <c r="B263" s="148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7"/>
      <c r="AC263" s="147"/>
      <c r="AD263" s="147"/>
    </row>
    <row r="264">
      <c r="A264" s="147"/>
      <c r="B264" s="148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49"/>
      <c r="AB264" s="147"/>
      <c r="AC264" s="147"/>
      <c r="AD264" s="147"/>
    </row>
    <row r="265">
      <c r="A265" s="147"/>
      <c r="B265" s="148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7"/>
      <c r="AC265" s="147"/>
      <c r="AD265" s="147"/>
    </row>
    <row r="266">
      <c r="A266" s="147"/>
      <c r="B266" s="148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7"/>
      <c r="AC266" s="147"/>
      <c r="AD266" s="147"/>
    </row>
    <row r="267">
      <c r="A267" s="147"/>
      <c r="B267" s="148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  <c r="Y267" s="149"/>
      <c r="Z267" s="149"/>
      <c r="AA267" s="149"/>
      <c r="AB267" s="147"/>
      <c r="AC267" s="147"/>
      <c r="AD267" s="147"/>
    </row>
    <row r="268">
      <c r="A268" s="147"/>
      <c r="B268" s="148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  <c r="Y268" s="149"/>
      <c r="Z268" s="149"/>
      <c r="AA268" s="149"/>
      <c r="AB268" s="147"/>
      <c r="AC268" s="147"/>
      <c r="AD268" s="147"/>
    </row>
    <row r="269">
      <c r="A269" s="147"/>
      <c r="B269" s="148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7"/>
      <c r="AC269" s="147"/>
      <c r="AD269" s="147"/>
    </row>
    <row r="270">
      <c r="A270" s="147"/>
      <c r="B270" s="148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  <c r="X270" s="149"/>
      <c r="Y270" s="149"/>
      <c r="Z270" s="149"/>
      <c r="AA270" s="149"/>
      <c r="AB270" s="147"/>
      <c r="AC270" s="147"/>
      <c r="AD270" s="147"/>
    </row>
    <row r="271">
      <c r="A271" s="147"/>
      <c r="B271" s="148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  <c r="X271" s="149"/>
      <c r="Y271" s="149"/>
      <c r="Z271" s="149"/>
      <c r="AA271" s="149"/>
      <c r="AB271" s="147"/>
      <c r="AC271" s="147"/>
      <c r="AD271" s="147"/>
    </row>
    <row r="272">
      <c r="A272" s="147"/>
      <c r="B272" s="148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  <c r="X272" s="149"/>
      <c r="Y272" s="149"/>
      <c r="Z272" s="149"/>
      <c r="AA272" s="149"/>
      <c r="AB272" s="147"/>
      <c r="AC272" s="147"/>
      <c r="AD272" s="147"/>
    </row>
    <row r="273">
      <c r="A273" s="147"/>
      <c r="B273" s="148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7"/>
      <c r="AC273" s="147"/>
      <c r="AD273" s="147"/>
    </row>
    <row r="274">
      <c r="A274" s="147"/>
      <c r="B274" s="148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49"/>
      <c r="AB274" s="147"/>
      <c r="AC274" s="147"/>
      <c r="AD274" s="147"/>
    </row>
    <row r="275">
      <c r="A275" s="147"/>
      <c r="B275" s="148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7"/>
      <c r="AC275" s="147"/>
      <c r="AD275" s="147"/>
    </row>
    <row r="276">
      <c r="A276" s="147"/>
      <c r="B276" s="148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49"/>
      <c r="AB276" s="147"/>
      <c r="AC276" s="147"/>
      <c r="AD276" s="147"/>
    </row>
    <row r="277">
      <c r="A277" s="147"/>
      <c r="B277" s="148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  <c r="X277" s="149"/>
      <c r="Y277" s="149"/>
      <c r="Z277" s="149"/>
      <c r="AA277" s="149"/>
      <c r="AB277" s="147"/>
      <c r="AC277" s="147"/>
      <c r="AD277" s="147"/>
    </row>
    <row r="278">
      <c r="A278" s="147"/>
      <c r="B278" s="148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  <c r="X278" s="149"/>
      <c r="Y278" s="149"/>
      <c r="Z278" s="149"/>
      <c r="AA278" s="149"/>
      <c r="AB278" s="147"/>
      <c r="AC278" s="147"/>
      <c r="AD278" s="147"/>
    </row>
    <row r="279">
      <c r="A279" s="147"/>
      <c r="B279" s="148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  <c r="X279" s="149"/>
      <c r="Y279" s="149"/>
      <c r="Z279" s="149"/>
      <c r="AA279" s="149"/>
      <c r="AB279" s="147"/>
      <c r="AC279" s="147"/>
      <c r="AD279" s="147"/>
    </row>
    <row r="280">
      <c r="A280" s="147"/>
      <c r="B280" s="148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  <c r="X280" s="149"/>
      <c r="Y280" s="149"/>
      <c r="Z280" s="149"/>
      <c r="AA280" s="149"/>
      <c r="AB280" s="147"/>
      <c r="AC280" s="147"/>
      <c r="AD280" s="147"/>
    </row>
    <row r="281">
      <c r="A281" s="147"/>
      <c r="B281" s="148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  <c r="X281" s="149"/>
      <c r="Y281" s="149"/>
      <c r="Z281" s="149"/>
      <c r="AA281" s="149"/>
      <c r="AB281" s="147"/>
      <c r="AC281" s="147"/>
      <c r="AD281" s="147"/>
    </row>
    <row r="282">
      <c r="A282" s="147"/>
      <c r="B282" s="148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  <c r="X282" s="149"/>
      <c r="Y282" s="149"/>
      <c r="Z282" s="149"/>
      <c r="AA282" s="149"/>
      <c r="AB282" s="147"/>
      <c r="AC282" s="147"/>
      <c r="AD282" s="147"/>
    </row>
    <row r="283">
      <c r="A283" s="147"/>
      <c r="B283" s="148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  <c r="Y283" s="149"/>
      <c r="Z283" s="149"/>
      <c r="AA283" s="149"/>
      <c r="AB283" s="147"/>
      <c r="AC283" s="147"/>
      <c r="AD283" s="147"/>
    </row>
    <row r="284">
      <c r="A284" s="147"/>
      <c r="B284" s="148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  <c r="X284" s="149"/>
      <c r="Y284" s="149"/>
      <c r="Z284" s="149"/>
      <c r="AA284" s="149"/>
      <c r="AB284" s="147"/>
      <c r="AC284" s="147"/>
      <c r="AD284" s="147"/>
    </row>
    <row r="285">
      <c r="A285" s="147"/>
      <c r="B285" s="148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49"/>
      <c r="AB285" s="147"/>
      <c r="AC285" s="147"/>
      <c r="AD285" s="147"/>
    </row>
    <row r="286">
      <c r="A286" s="147"/>
      <c r="B286" s="148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  <c r="X286" s="149"/>
      <c r="Y286" s="149"/>
      <c r="Z286" s="149"/>
      <c r="AA286" s="149"/>
      <c r="AB286" s="147"/>
      <c r="AC286" s="147"/>
      <c r="AD286" s="147"/>
    </row>
    <row r="287">
      <c r="A287" s="147"/>
      <c r="B287" s="148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  <c r="Y287" s="149"/>
      <c r="Z287" s="149"/>
      <c r="AA287" s="149"/>
      <c r="AB287" s="147"/>
      <c r="AC287" s="147"/>
      <c r="AD287" s="147"/>
    </row>
    <row r="288">
      <c r="A288" s="147"/>
      <c r="B288" s="148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49"/>
      <c r="AA288" s="149"/>
      <c r="AB288" s="147"/>
      <c r="AC288" s="147"/>
      <c r="AD288" s="147"/>
    </row>
    <row r="289">
      <c r="A289" s="147"/>
      <c r="B289" s="148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  <c r="X289" s="149"/>
      <c r="Y289" s="149"/>
      <c r="Z289" s="149"/>
      <c r="AA289" s="149"/>
      <c r="AB289" s="147"/>
      <c r="AC289" s="147"/>
      <c r="AD289" s="147"/>
    </row>
    <row r="290">
      <c r="A290" s="147"/>
      <c r="B290" s="148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  <c r="X290" s="149"/>
      <c r="Y290" s="149"/>
      <c r="Z290" s="149"/>
      <c r="AA290" s="149"/>
      <c r="AB290" s="147"/>
      <c r="AC290" s="147"/>
      <c r="AD290" s="147"/>
    </row>
    <row r="291">
      <c r="A291" s="147"/>
      <c r="B291" s="148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  <c r="Y291" s="149"/>
      <c r="Z291" s="149"/>
      <c r="AA291" s="149"/>
      <c r="AB291" s="147"/>
      <c r="AC291" s="147"/>
      <c r="AD291" s="147"/>
    </row>
    <row r="292">
      <c r="A292" s="147"/>
      <c r="B292" s="148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  <c r="Y292" s="149"/>
      <c r="Z292" s="149"/>
      <c r="AA292" s="149"/>
      <c r="AB292" s="147"/>
      <c r="AC292" s="147"/>
      <c r="AD292" s="147"/>
    </row>
    <row r="293">
      <c r="A293" s="147"/>
      <c r="B293" s="148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  <c r="Y293" s="149"/>
      <c r="Z293" s="149"/>
      <c r="AA293" s="149"/>
      <c r="AB293" s="147"/>
      <c r="AC293" s="147"/>
      <c r="AD293" s="147"/>
    </row>
    <row r="294">
      <c r="A294" s="147"/>
      <c r="B294" s="148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  <c r="X294" s="149"/>
      <c r="Y294" s="149"/>
      <c r="Z294" s="149"/>
      <c r="AA294" s="149"/>
      <c r="AB294" s="147"/>
      <c r="AC294" s="147"/>
      <c r="AD294" s="147"/>
    </row>
    <row r="295">
      <c r="A295" s="147"/>
      <c r="B295" s="148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149"/>
      <c r="Y295" s="149"/>
      <c r="Z295" s="149"/>
      <c r="AA295" s="149"/>
      <c r="AB295" s="147"/>
      <c r="AC295" s="147"/>
      <c r="AD295" s="147"/>
    </row>
    <row r="296">
      <c r="A296" s="147"/>
      <c r="B296" s="148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7"/>
      <c r="AC296" s="147"/>
      <c r="AD296" s="147"/>
    </row>
    <row r="297">
      <c r="A297" s="147"/>
      <c r="B297" s="148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  <c r="X297" s="149"/>
      <c r="Y297" s="149"/>
      <c r="Z297" s="149"/>
      <c r="AA297" s="149"/>
      <c r="AB297" s="147"/>
      <c r="AC297" s="147"/>
      <c r="AD297" s="147"/>
    </row>
    <row r="298">
      <c r="A298" s="147"/>
      <c r="B298" s="148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  <c r="X298" s="149"/>
      <c r="Y298" s="149"/>
      <c r="Z298" s="149"/>
      <c r="AA298" s="149"/>
      <c r="AB298" s="147"/>
      <c r="AC298" s="147"/>
      <c r="AD298" s="147"/>
    </row>
    <row r="299">
      <c r="A299" s="147"/>
      <c r="B299" s="148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  <c r="Y299" s="149"/>
      <c r="Z299" s="149"/>
      <c r="AA299" s="149"/>
      <c r="AB299" s="147"/>
      <c r="AC299" s="147"/>
      <c r="AD299" s="147"/>
    </row>
    <row r="300">
      <c r="A300" s="147"/>
      <c r="B300" s="148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  <c r="X300" s="149"/>
      <c r="Y300" s="149"/>
      <c r="Z300" s="149"/>
      <c r="AA300" s="149"/>
      <c r="AB300" s="147"/>
      <c r="AC300" s="147"/>
      <c r="AD300" s="147"/>
    </row>
    <row r="301">
      <c r="A301" s="147"/>
      <c r="B301" s="148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  <c r="X301" s="149"/>
      <c r="Y301" s="149"/>
      <c r="Z301" s="149"/>
      <c r="AA301" s="149"/>
      <c r="AB301" s="147"/>
      <c r="AC301" s="147"/>
      <c r="AD301" s="147"/>
    </row>
    <row r="302">
      <c r="A302" s="147"/>
      <c r="B302" s="148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  <c r="Y302" s="149"/>
      <c r="Z302" s="149"/>
      <c r="AA302" s="149"/>
      <c r="AB302" s="147"/>
      <c r="AC302" s="147"/>
      <c r="AD302" s="147"/>
    </row>
    <row r="303">
      <c r="A303" s="147"/>
      <c r="B303" s="148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  <c r="X303" s="149"/>
      <c r="Y303" s="149"/>
      <c r="Z303" s="149"/>
      <c r="AA303" s="149"/>
      <c r="AB303" s="147"/>
      <c r="AC303" s="147"/>
      <c r="AD303" s="147"/>
    </row>
    <row r="304">
      <c r="A304" s="147"/>
      <c r="B304" s="148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7"/>
      <c r="AC304" s="147"/>
      <c r="AD304" s="147"/>
    </row>
    <row r="305">
      <c r="A305" s="147"/>
      <c r="B305" s="148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  <c r="X305" s="149"/>
      <c r="Y305" s="149"/>
      <c r="Z305" s="149"/>
      <c r="AA305" s="149"/>
      <c r="AB305" s="147"/>
      <c r="AC305" s="147"/>
      <c r="AD305" s="147"/>
    </row>
    <row r="306">
      <c r="A306" s="147"/>
      <c r="B306" s="148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  <c r="X306" s="149"/>
      <c r="Y306" s="149"/>
      <c r="Z306" s="149"/>
      <c r="AA306" s="149"/>
      <c r="AB306" s="147"/>
      <c r="AC306" s="147"/>
      <c r="AD306" s="147"/>
    </row>
    <row r="307">
      <c r="A307" s="147"/>
      <c r="B307" s="148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  <c r="X307" s="149"/>
      <c r="Y307" s="149"/>
      <c r="Z307" s="149"/>
      <c r="AA307" s="149"/>
      <c r="AB307" s="147"/>
      <c r="AC307" s="147"/>
      <c r="AD307" s="147"/>
    </row>
    <row r="308">
      <c r="A308" s="147"/>
      <c r="B308" s="148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  <c r="X308" s="149"/>
      <c r="Y308" s="149"/>
      <c r="Z308" s="149"/>
      <c r="AA308" s="149"/>
      <c r="AB308" s="147"/>
      <c r="AC308" s="147"/>
      <c r="AD308" s="147"/>
    </row>
    <row r="309">
      <c r="A309" s="147"/>
      <c r="B309" s="148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  <c r="X309" s="149"/>
      <c r="Y309" s="149"/>
      <c r="Z309" s="149"/>
      <c r="AA309" s="149"/>
      <c r="AB309" s="147"/>
      <c r="AC309" s="147"/>
      <c r="AD309" s="147"/>
    </row>
    <row r="310">
      <c r="A310" s="147"/>
      <c r="B310" s="148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  <c r="Y310" s="149"/>
      <c r="Z310" s="149"/>
      <c r="AA310" s="149"/>
      <c r="AB310" s="147"/>
      <c r="AC310" s="147"/>
      <c r="AD310" s="147"/>
    </row>
    <row r="311">
      <c r="A311" s="147"/>
      <c r="B311" s="148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7"/>
      <c r="AC311" s="147"/>
      <c r="AD311" s="147"/>
    </row>
    <row r="312">
      <c r="A312" s="147"/>
      <c r="B312" s="148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7"/>
      <c r="AC312" s="147"/>
      <c r="AD312" s="147"/>
    </row>
    <row r="313">
      <c r="A313" s="147"/>
      <c r="B313" s="148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7"/>
      <c r="AC313" s="147"/>
      <c r="AD313" s="147"/>
    </row>
    <row r="314">
      <c r="A314" s="147"/>
      <c r="B314" s="148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7"/>
      <c r="AC314" s="147"/>
      <c r="AD314" s="147"/>
    </row>
    <row r="315">
      <c r="A315" s="147"/>
      <c r="B315" s="148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7"/>
      <c r="AC315" s="147"/>
      <c r="AD315" s="147"/>
    </row>
    <row r="316">
      <c r="A316" s="147"/>
      <c r="B316" s="148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7"/>
      <c r="AC316" s="147"/>
      <c r="AD316" s="147"/>
    </row>
    <row r="317">
      <c r="A317" s="147"/>
      <c r="B317" s="148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7"/>
      <c r="AC317" s="147"/>
      <c r="AD317" s="147"/>
    </row>
    <row r="318">
      <c r="A318" s="147"/>
      <c r="B318" s="148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7"/>
      <c r="AC318" s="147"/>
      <c r="AD318" s="147"/>
    </row>
    <row r="319">
      <c r="A319" s="147"/>
      <c r="B319" s="148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7"/>
      <c r="AC319" s="147"/>
      <c r="AD319" s="147"/>
    </row>
    <row r="320">
      <c r="A320" s="147"/>
      <c r="B320" s="148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7"/>
      <c r="AC320" s="147"/>
      <c r="AD320" s="147"/>
    </row>
    <row r="321">
      <c r="A321" s="147"/>
      <c r="B321" s="148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7"/>
      <c r="AC321" s="147"/>
      <c r="AD321" s="147"/>
    </row>
    <row r="322">
      <c r="A322" s="147"/>
      <c r="B322" s="148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7"/>
      <c r="AC322" s="147"/>
      <c r="AD322" s="147"/>
    </row>
    <row r="323">
      <c r="A323" s="147"/>
      <c r="B323" s="148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7"/>
      <c r="AC323" s="147"/>
      <c r="AD323" s="147"/>
    </row>
    <row r="324">
      <c r="A324" s="147"/>
      <c r="B324" s="148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7"/>
      <c r="AC324" s="147"/>
      <c r="AD324" s="147"/>
    </row>
    <row r="325">
      <c r="A325" s="147"/>
      <c r="B325" s="148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7"/>
      <c r="AC325" s="147"/>
      <c r="AD325" s="147"/>
    </row>
    <row r="326">
      <c r="A326" s="147"/>
      <c r="B326" s="148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7"/>
      <c r="AC326" s="147"/>
      <c r="AD326" s="147"/>
    </row>
    <row r="327">
      <c r="A327" s="147"/>
      <c r="B327" s="148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7"/>
      <c r="AC327" s="147"/>
      <c r="AD327" s="147"/>
    </row>
    <row r="328">
      <c r="A328" s="147"/>
      <c r="B328" s="148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7"/>
      <c r="AC328" s="147"/>
      <c r="AD328" s="147"/>
    </row>
    <row r="329">
      <c r="A329" s="147"/>
      <c r="B329" s="148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7"/>
      <c r="AC329" s="147"/>
      <c r="AD329" s="147"/>
    </row>
    <row r="330">
      <c r="A330" s="147"/>
      <c r="B330" s="148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7"/>
      <c r="AC330" s="147"/>
      <c r="AD330" s="147"/>
    </row>
    <row r="331">
      <c r="A331" s="147"/>
      <c r="B331" s="148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7"/>
      <c r="AC331" s="147"/>
      <c r="AD331" s="147"/>
    </row>
    <row r="332">
      <c r="A332" s="147"/>
      <c r="B332" s="148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7"/>
      <c r="AC332" s="147"/>
      <c r="AD332" s="147"/>
    </row>
    <row r="333">
      <c r="A333" s="147"/>
      <c r="B333" s="148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7"/>
      <c r="AC333" s="147"/>
      <c r="AD333" s="147"/>
    </row>
    <row r="334">
      <c r="A334" s="147"/>
      <c r="B334" s="148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7"/>
      <c r="AC334" s="147"/>
      <c r="AD334" s="147"/>
    </row>
    <row r="335">
      <c r="A335" s="147"/>
      <c r="B335" s="148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7"/>
      <c r="AC335" s="147"/>
      <c r="AD335" s="147"/>
    </row>
    <row r="336">
      <c r="A336" s="147"/>
      <c r="B336" s="148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7"/>
      <c r="AC336" s="147"/>
      <c r="AD336" s="147"/>
    </row>
    <row r="337">
      <c r="A337" s="147"/>
      <c r="B337" s="148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  <c r="X337" s="149"/>
      <c r="Y337" s="149"/>
      <c r="Z337" s="149"/>
      <c r="AA337" s="149"/>
      <c r="AB337" s="147"/>
      <c r="AC337" s="147"/>
      <c r="AD337" s="147"/>
    </row>
    <row r="338">
      <c r="A338" s="147"/>
      <c r="B338" s="148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  <c r="X338" s="149"/>
      <c r="Y338" s="149"/>
      <c r="Z338" s="149"/>
      <c r="AA338" s="149"/>
      <c r="AB338" s="147"/>
      <c r="AC338" s="147"/>
      <c r="AD338" s="147"/>
    </row>
    <row r="339">
      <c r="A339" s="147"/>
      <c r="B339" s="148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49"/>
      <c r="AB339" s="147"/>
      <c r="AC339" s="147"/>
      <c r="AD339" s="147"/>
    </row>
    <row r="340">
      <c r="A340" s="147"/>
      <c r="B340" s="148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  <c r="Y340" s="149"/>
      <c r="Z340" s="149"/>
      <c r="AA340" s="149"/>
      <c r="AB340" s="147"/>
      <c r="AC340" s="147"/>
      <c r="AD340" s="147"/>
    </row>
    <row r="341">
      <c r="A341" s="147"/>
      <c r="B341" s="148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  <c r="X341" s="149"/>
      <c r="Y341" s="149"/>
      <c r="Z341" s="149"/>
      <c r="AA341" s="149"/>
      <c r="AB341" s="147"/>
      <c r="AC341" s="147"/>
      <c r="AD341" s="147"/>
    </row>
    <row r="342">
      <c r="A342" s="147"/>
      <c r="B342" s="148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  <c r="Y342" s="149"/>
      <c r="Z342" s="149"/>
      <c r="AA342" s="149"/>
      <c r="AB342" s="147"/>
      <c r="AC342" s="147"/>
      <c r="AD342" s="147"/>
    </row>
    <row r="343">
      <c r="A343" s="147"/>
      <c r="B343" s="148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  <c r="Y343" s="149"/>
      <c r="Z343" s="149"/>
      <c r="AA343" s="149"/>
      <c r="AB343" s="147"/>
      <c r="AC343" s="147"/>
      <c r="AD343" s="147"/>
    </row>
    <row r="344">
      <c r="A344" s="147"/>
      <c r="B344" s="148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  <c r="X344" s="149"/>
      <c r="Y344" s="149"/>
      <c r="Z344" s="149"/>
      <c r="AA344" s="149"/>
      <c r="AB344" s="147"/>
      <c r="AC344" s="147"/>
      <c r="AD344" s="147"/>
    </row>
    <row r="345">
      <c r="A345" s="147"/>
      <c r="B345" s="148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7"/>
      <c r="AC345" s="147"/>
      <c r="AD345" s="147"/>
    </row>
    <row r="346">
      <c r="A346" s="147"/>
      <c r="B346" s="148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7"/>
      <c r="AC346" s="147"/>
      <c r="AD346" s="147"/>
    </row>
    <row r="347">
      <c r="A347" s="147"/>
      <c r="B347" s="148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7"/>
      <c r="AC347" s="147"/>
      <c r="AD347" s="147"/>
    </row>
    <row r="348">
      <c r="A348" s="147"/>
      <c r="B348" s="148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7"/>
      <c r="AC348" s="147"/>
      <c r="AD348" s="147"/>
    </row>
    <row r="349">
      <c r="A349" s="147"/>
      <c r="B349" s="148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7"/>
      <c r="AC349" s="147"/>
      <c r="AD349" s="147"/>
    </row>
    <row r="350">
      <c r="A350" s="147"/>
      <c r="B350" s="148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7"/>
      <c r="AC350" s="147"/>
      <c r="AD350" s="147"/>
    </row>
    <row r="351">
      <c r="A351" s="147"/>
      <c r="B351" s="148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  <c r="Y351" s="149"/>
      <c r="Z351" s="149"/>
      <c r="AA351" s="149"/>
      <c r="AB351" s="147"/>
      <c r="AC351" s="147"/>
      <c r="AD351" s="147"/>
    </row>
    <row r="352">
      <c r="A352" s="147"/>
      <c r="B352" s="148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7"/>
      <c r="AC352" s="147"/>
      <c r="AD352" s="147"/>
    </row>
    <row r="353">
      <c r="A353" s="147"/>
      <c r="B353" s="148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7"/>
      <c r="AC353" s="147"/>
      <c r="AD353" s="147"/>
    </row>
    <row r="354">
      <c r="A354" s="147"/>
      <c r="B354" s="148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  <c r="X354" s="149"/>
      <c r="Y354" s="149"/>
      <c r="Z354" s="149"/>
      <c r="AA354" s="149"/>
      <c r="AB354" s="147"/>
      <c r="AC354" s="147"/>
      <c r="AD354" s="147"/>
    </row>
    <row r="355">
      <c r="A355" s="147"/>
      <c r="B355" s="148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  <c r="X355" s="149"/>
      <c r="Y355" s="149"/>
      <c r="Z355" s="149"/>
      <c r="AA355" s="149"/>
      <c r="AB355" s="147"/>
      <c r="AC355" s="147"/>
      <c r="AD355" s="147"/>
    </row>
    <row r="356">
      <c r="A356" s="147"/>
      <c r="B356" s="148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7"/>
      <c r="AC356" s="147"/>
      <c r="AD356" s="147"/>
    </row>
    <row r="357">
      <c r="A357" s="147"/>
      <c r="B357" s="148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7"/>
      <c r="AC357" s="147"/>
      <c r="AD357" s="147"/>
    </row>
    <row r="358">
      <c r="A358" s="147"/>
      <c r="B358" s="148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7"/>
      <c r="AC358" s="147"/>
      <c r="AD358" s="147"/>
    </row>
    <row r="359">
      <c r="A359" s="147"/>
      <c r="B359" s="148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7"/>
      <c r="AC359" s="147"/>
      <c r="AD359" s="147"/>
    </row>
    <row r="360">
      <c r="A360" s="147"/>
      <c r="B360" s="148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7"/>
      <c r="AC360" s="147"/>
      <c r="AD360" s="147"/>
    </row>
    <row r="361">
      <c r="A361" s="147"/>
      <c r="B361" s="148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7"/>
      <c r="AC361" s="147"/>
      <c r="AD361" s="147"/>
    </row>
    <row r="362">
      <c r="A362" s="147"/>
      <c r="B362" s="148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  <c r="Y362" s="149"/>
      <c r="Z362" s="149"/>
      <c r="AA362" s="149"/>
      <c r="AB362" s="147"/>
      <c r="AC362" s="147"/>
      <c r="AD362" s="147"/>
    </row>
    <row r="363">
      <c r="A363" s="147"/>
      <c r="B363" s="148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  <c r="X363" s="149"/>
      <c r="Y363" s="149"/>
      <c r="Z363" s="149"/>
      <c r="AA363" s="149"/>
      <c r="AB363" s="147"/>
      <c r="AC363" s="147"/>
      <c r="AD363" s="147"/>
    </row>
    <row r="364">
      <c r="A364" s="147"/>
      <c r="B364" s="148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  <c r="AA364" s="149"/>
      <c r="AB364" s="147"/>
      <c r="AC364" s="147"/>
      <c r="AD364" s="147"/>
    </row>
    <row r="365">
      <c r="A365" s="147"/>
      <c r="B365" s="148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  <c r="AA365" s="149"/>
      <c r="AB365" s="147"/>
      <c r="AC365" s="147"/>
      <c r="AD365" s="147"/>
    </row>
    <row r="366">
      <c r="A366" s="147"/>
      <c r="B366" s="148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  <c r="AA366" s="149"/>
      <c r="AB366" s="147"/>
      <c r="AC366" s="147"/>
      <c r="AD366" s="147"/>
    </row>
    <row r="367">
      <c r="A367" s="147"/>
      <c r="B367" s="148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  <c r="AA367" s="149"/>
      <c r="AB367" s="147"/>
      <c r="AC367" s="147"/>
      <c r="AD367" s="147"/>
    </row>
    <row r="368">
      <c r="A368" s="147"/>
      <c r="B368" s="148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7"/>
      <c r="AC368" s="147"/>
      <c r="AD368" s="147"/>
    </row>
    <row r="369">
      <c r="A369" s="147"/>
      <c r="B369" s="148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  <c r="AA369" s="149"/>
      <c r="AB369" s="147"/>
      <c r="AC369" s="147"/>
      <c r="AD369" s="147"/>
    </row>
    <row r="370">
      <c r="A370" s="147"/>
      <c r="B370" s="148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  <c r="AA370" s="149"/>
      <c r="AB370" s="147"/>
      <c r="AC370" s="147"/>
      <c r="AD370" s="147"/>
    </row>
    <row r="371">
      <c r="A371" s="147"/>
      <c r="B371" s="148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7"/>
      <c r="AC371" s="147"/>
      <c r="AD371" s="147"/>
    </row>
    <row r="372">
      <c r="A372" s="147"/>
      <c r="B372" s="148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  <c r="AA372" s="149"/>
      <c r="AB372" s="147"/>
      <c r="AC372" s="147"/>
      <c r="AD372" s="147"/>
    </row>
    <row r="373">
      <c r="A373" s="147"/>
      <c r="B373" s="148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47"/>
      <c r="AC373" s="147"/>
      <c r="AD373" s="147"/>
    </row>
    <row r="374">
      <c r="A374" s="147"/>
      <c r="B374" s="148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47"/>
      <c r="AC374" s="147"/>
      <c r="AD374" s="147"/>
    </row>
    <row r="375">
      <c r="A375" s="147"/>
      <c r="B375" s="148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7"/>
      <c r="AC375" s="147"/>
      <c r="AD375" s="147"/>
    </row>
    <row r="376">
      <c r="A376" s="147"/>
      <c r="B376" s="148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7"/>
      <c r="AC376" s="147"/>
      <c r="AD376" s="147"/>
    </row>
    <row r="377">
      <c r="A377" s="147"/>
      <c r="B377" s="148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7"/>
      <c r="AC377" s="147"/>
      <c r="AD377" s="147"/>
    </row>
    <row r="378">
      <c r="A378" s="147"/>
      <c r="B378" s="148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47"/>
      <c r="AC378" s="147"/>
      <c r="AD378" s="147"/>
    </row>
    <row r="379">
      <c r="A379" s="147"/>
      <c r="B379" s="148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7"/>
      <c r="AC379" s="147"/>
      <c r="AD379" s="147"/>
    </row>
    <row r="380">
      <c r="A380" s="147"/>
      <c r="B380" s="148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7"/>
      <c r="AC380" s="147"/>
      <c r="AD380" s="147"/>
    </row>
    <row r="381">
      <c r="A381" s="147"/>
      <c r="B381" s="148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  <c r="AA381" s="149"/>
      <c r="AB381" s="147"/>
      <c r="AC381" s="147"/>
      <c r="AD381" s="147"/>
    </row>
    <row r="382">
      <c r="A382" s="147"/>
      <c r="B382" s="148"/>
      <c r="C382" s="149"/>
      <c r="D382" s="149"/>
      <c r="E382" s="149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  <c r="AA382" s="149"/>
      <c r="AB382" s="147"/>
      <c r="AC382" s="147"/>
      <c r="AD382" s="147"/>
    </row>
    <row r="383">
      <c r="A383" s="147"/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  <c r="AA383" s="149"/>
      <c r="AB383" s="147"/>
      <c r="AC383" s="147"/>
      <c r="AD383" s="147"/>
    </row>
    <row r="384">
      <c r="A384" s="147"/>
      <c r="B384" s="148"/>
      <c r="C384" s="149"/>
      <c r="D384" s="149"/>
      <c r="E384" s="149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  <c r="AA384" s="149"/>
      <c r="AB384" s="147"/>
      <c r="AC384" s="147"/>
      <c r="AD384" s="147"/>
    </row>
    <row r="385">
      <c r="A385" s="147"/>
      <c r="B385" s="148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  <c r="AA385" s="149"/>
      <c r="AB385" s="147"/>
      <c r="AC385" s="147"/>
      <c r="AD385" s="147"/>
    </row>
    <row r="386">
      <c r="A386" s="147"/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  <c r="Z386" s="149"/>
      <c r="AA386" s="149"/>
      <c r="AB386" s="147"/>
      <c r="AC386" s="147"/>
      <c r="AD386" s="147"/>
    </row>
    <row r="387">
      <c r="A387" s="147"/>
      <c r="B387" s="148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  <c r="AA387" s="149"/>
      <c r="AB387" s="147"/>
      <c r="AC387" s="147"/>
      <c r="AD387" s="147"/>
    </row>
    <row r="388">
      <c r="A388" s="147"/>
      <c r="B388" s="148"/>
      <c r="C388" s="149"/>
      <c r="D388" s="149"/>
      <c r="E388" s="149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  <c r="AA388" s="149"/>
      <c r="AB388" s="147"/>
      <c r="AC388" s="147"/>
      <c r="AD388" s="147"/>
    </row>
    <row r="389">
      <c r="A389" s="147"/>
      <c r="B389" s="148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  <c r="Z389" s="149"/>
      <c r="AA389" s="149"/>
      <c r="AB389" s="147"/>
      <c r="AC389" s="147"/>
      <c r="AD389" s="147"/>
    </row>
    <row r="390">
      <c r="A390" s="147"/>
      <c r="B390" s="148"/>
      <c r="C390" s="149"/>
      <c r="D390" s="149"/>
      <c r="E390" s="149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  <c r="Z390" s="149"/>
      <c r="AA390" s="149"/>
      <c r="AB390" s="147"/>
      <c r="AC390" s="147"/>
      <c r="AD390" s="147"/>
    </row>
    <row r="391">
      <c r="A391" s="147"/>
      <c r="B391" s="148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  <c r="Z391" s="149"/>
      <c r="AA391" s="149"/>
      <c r="AB391" s="147"/>
      <c r="AC391" s="147"/>
      <c r="AD391" s="147"/>
    </row>
    <row r="392">
      <c r="A392" s="147"/>
      <c r="B392" s="148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  <c r="Z392" s="149"/>
      <c r="AA392" s="149"/>
      <c r="AB392" s="147"/>
      <c r="AC392" s="147"/>
      <c r="AD392" s="147"/>
    </row>
    <row r="393">
      <c r="A393" s="147"/>
      <c r="B393" s="148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  <c r="Z393" s="149"/>
      <c r="AA393" s="149"/>
      <c r="AB393" s="147"/>
      <c r="AC393" s="147"/>
      <c r="AD393" s="147"/>
    </row>
    <row r="394">
      <c r="A394" s="147"/>
      <c r="B394" s="148"/>
      <c r="C394" s="149"/>
      <c r="D394" s="149"/>
      <c r="E394" s="149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  <c r="Z394" s="149"/>
      <c r="AA394" s="149"/>
      <c r="AB394" s="147"/>
      <c r="AC394" s="147"/>
      <c r="AD394" s="147"/>
    </row>
    <row r="395">
      <c r="A395" s="147"/>
      <c r="B395" s="148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  <c r="Z395" s="149"/>
      <c r="AA395" s="149"/>
      <c r="AB395" s="147"/>
      <c r="AC395" s="147"/>
      <c r="AD395" s="147"/>
    </row>
    <row r="396">
      <c r="A396" s="147"/>
      <c r="B396" s="148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  <c r="Z396" s="149"/>
      <c r="AA396" s="149"/>
      <c r="AB396" s="147"/>
      <c r="AC396" s="147"/>
      <c r="AD396" s="147"/>
    </row>
    <row r="397">
      <c r="A397" s="147"/>
      <c r="B397" s="148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  <c r="Z397" s="149"/>
      <c r="AA397" s="149"/>
      <c r="AB397" s="147"/>
      <c r="AC397" s="147"/>
      <c r="AD397" s="147"/>
    </row>
    <row r="398">
      <c r="A398" s="147"/>
      <c r="B398" s="148"/>
      <c r="C398" s="149"/>
      <c r="D398" s="149"/>
      <c r="E398" s="149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  <c r="Z398" s="149"/>
      <c r="AA398" s="149"/>
      <c r="AB398" s="147"/>
      <c r="AC398" s="147"/>
      <c r="AD398" s="147"/>
    </row>
    <row r="399">
      <c r="A399" s="147"/>
      <c r="B399" s="148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  <c r="Z399" s="149"/>
      <c r="AA399" s="149"/>
      <c r="AB399" s="147"/>
      <c r="AC399" s="147"/>
      <c r="AD399" s="147"/>
    </row>
    <row r="400">
      <c r="A400" s="147"/>
      <c r="B400" s="148"/>
      <c r="C400" s="149"/>
      <c r="D400" s="149"/>
      <c r="E400" s="149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  <c r="Z400" s="149"/>
      <c r="AA400" s="149"/>
      <c r="AB400" s="147"/>
      <c r="AC400" s="147"/>
      <c r="AD400" s="147"/>
    </row>
    <row r="401">
      <c r="A401" s="147"/>
      <c r="B401" s="148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  <c r="Z401" s="149"/>
      <c r="AA401" s="149"/>
      <c r="AB401" s="147"/>
      <c r="AC401" s="147"/>
      <c r="AD401" s="147"/>
    </row>
    <row r="402">
      <c r="A402" s="147"/>
      <c r="B402" s="148"/>
      <c r="C402" s="149"/>
      <c r="D402" s="149"/>
      <c r="E402" s="149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  <c r="X402" s="149"/>
      <c r="Y402" s="149"/>
      <c r="Z402" s="149"/>
      <c r="AA402" s="149"/>
      <c r="AB402" s="147"/>
      <c r="AC402" s="147"/>
      <c r="AD402" s="147"/>
    </row>
    <row r="403">
      <c r="A403" s="147"/>
      <c r="B403" s="148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  <c r="Y403" s="149"/>
      <c r="Z403" s="149"/>
      <c r="AA403" s="149"/>
      <c r="AB403" s="147"/>
      <c r="AC403" s="147"/>
      <c r="AD403" s="147"/>
    </row>
    <row r="404">
      <c r="A404" s="147"/>
      <c r="B404" s="148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  <c r="X404" s="149"/>
      <c r="Y404" s="149"/>
      <c r="Z404" s="149"/>
      <c r="AA404" s="149"/>
      <c r="AB404" s="147"/>
      <c r="AC404" s="147"/>
      <c r="AD404" s="147"/>
    </row>
    <row r="405">
      <c r="A405" s="147"/>
      <c r="B405" s="148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  <c r="X405" s="149"/>
      <c r="Y405" s="149"/>
      <c r="Z405" s="149"/>
      <c r="AA405" s="149"/>
      <c r="AB405" s="147"/>
      <c r="AC405" s="147"/>
      <c r="AD405" s="147"/>
    </row>
    <row r="406">
      <c r="A406" s="147"/>
      <c r="B406" s="148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  <c r="X406" s="149"/>
      <c r="Y406" s="149"/>
      <c r="Z406" s="149"/>
      <c r="AA406" s="149"/>
      <c r="AB406" s="147"/>
      <c r="AC406" s="147"/>
      <c r="AD406" s="147"/>
    </row>
    <row r="407">
      <c r="A407" s="147"/>
      <c r="B407" s="148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  <c r="X407" s="149"/>
      <c r="Y407" s="149"/>
      <c r="Z407" s="149"/>
      <c r="AA407" s="149"/>
      <c r="AB407" s="147"/>
      <c r="AC407" s="147"/>
      <c r="AD407" s="147"/>
    </row>
    <row r="408">
      <c r="A408" s="147"/>
      <c r="B408" s="148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  <c r="Y408" s="149"/>
      <c r="Z408" s="149"/>
      <c r="AA408" s="149"/>
      <c r="AB408" s="147"/>
      <c r="AC408" s="147"/>
      <c r="AD408" s="147"/>
    </row>
    <row r="409">
      <c r="A409" s="147"/>
      <c r="B409" s="148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  <c r="X409" s="149"/>
      <c r="Y409" s="149"/>
      <c r="Z409" s="149"/>
      <c r="AA409" s="149"/>
      <c r="AB409" s="147"/>
      <c r="AC409" s="147"/>
      <c r="AD409" s="147"/>
    </row>
    <row r="410">
      <c r="A410" s="147"/>
      <c r="B410" s="148"/>
      <c r="C410" s="149"/>
      <c r="D410" s="149"/>
      <c r="E410" s="149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  <c r="Y410" s="149"/>
      <c r="Z410" s="149"/>
      <c r="AA410" s="149"/>
      <c r="AB410" s="147"/>
      <c r="AC410" s="147"/>
      <c r="AD410" s="147"/>
    </row>
    <row r="411">
      <c r="A411" s="147"/>
      <c r="B411" s="148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  <c r="Y411" s="149"/>
      <c r="Z411" s="149"/>
      <c r="AA411" s="149"/>
      <c r="AB411" s="147"/>
      <c r="AC411" s="147"/>
      <c r="AD411" s="147"/>
    </row>
    <row r="412">
      <c r="A412" s="147"/>
      <c r="B412" s="148"/>
      <c r="C412" s="149"/>
      <c r="D412" s="149"/>
      <c r="E412" s="149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  <c r="Y412" s="149"/>
      <c r="Z412" s="149"/>
      <c r="AA412" s="149"/>
      <c r="AB412" s="147"/>
      <c r="AC412" s="147"/>
      <c r="AD412" s="147"/>
    </row>
    <row r="413">
      <c r="A413" s="147"/>
      <c r="B413" s="148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  <c r="X413" s="149"/>
      <c r="Y413" s="149"/>
      <c r="Z413" s="149"/>
      <c r="AA413" s="149"/>
      <c r="AB413" s="147"/>
      <c r="AC413" s="147"/>
      <c r="AD413" s="147"/>
    </row>
    <row r="414">
      <c r="A414" s="147"/>
      <c r="B414" s="148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  <c r="X414" s="149"/>
      <c r="Y414" s="149"/>
      <c r="Z414" s="149"/>
      <c r="AA414" s="149"/>
      <c r="AB414" s="147"/>
      <c r="AC414" s="147"/>
      <c r="AD414" s="147"/>
    </row>
    <row r="415">
      <c r="A415" s="147"/>
      <c r="B415" s="148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  <c r="X415" s="149"/>
      <c r="Y415" s="149"/>
      <c r="Z415" s="149"/>
      <c r="AA415" s="149"/>
      <c r="AB415" s="147"/>
      <c r="AC415" s="147"/>
      <c r="AD415" s="147"/>
    </row>
    <row r="416">
      <c r="A416" s="147"/>
      <c r="B416" s="148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  <c r="X416" s="149"/>
      <c r="Y416" s="149"/>
      <c r="Z416" s="149"/>
      <c r="AA416" s="149"/>
      <c r="AB416" s="147"/>
      <c r="AC416" s="147"/>
      <c r="AD416" s="147"/>
    </row>
    <row r="417">
      <c r="A417" s="147"/>
      <c r="B417" s="148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  <c r="X417" s="149"/>
      <c r="Y417" s="149"/>
      <c r="Z417" s="149"/>
      <c r="AA417" s="149"/>
      <c r="AB417" s="147"/>
      <c r="AC417" s="147"/>
      <c r="AD417" s="147"/>
    </row>
    <row r="418">
      <c r="A418" s="147"/>
      <c r="B418" s="148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  <c r="X418" s="149"/>
      <c r="Y418" s="149"/>
      <c r="Z418" s="149"/>
      <c r="AA418" s="149"/>
      <c r="AB418" s="147"/>
      <c r="AC418" s="147"/>
      <c r="AD418" s="147"/>
    </row>
    <row r="419">
      <c r="A419" s="147"/>
      <c r="B419" s="148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  <c r="X419" s="149"/>
      <c r="Y419" s="149"/>
      <c r="Z419" s="149"/>
      <c r="AA419" s="149"/>
      <c r="AB419" s="147"/>
      <c r="AC419" s="147"/>
      <c r="AD419" s="147"/>
    </row>
    <row r="420">
      <c r="A420" s="147"/>
      <c r="B420" s="148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  <c r="X420" s="149"/>
      <c r="Y420" s="149"/>
      <c r="Z420" s="149"/>
      <c r="AA420" s="149"/>
      <c r="AB420" s="147"/>
      <c r="AC420" s="147"/>
      <c r="AD420" s="147"/>
    </row>
    <row r="421">
      <c r="A421" s="147"/>
      <c r="B421" s="148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  <c r="X421" s="149"/>
      <c r="Y421" s="149"/>
      <c r="Z421" s="149"/>
      <c r="AA421" s="149"/>
      <c r="AB421" s="147"/>
      <c r="AC421" s="147"/>
      <c r="AD421" s="147"/>
    </row>
    <row r="422">
      <c r="A422" s="147"/>
      <c r="B422" s="148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  <c r="X422" s="149"/>
      <c r="Y422" s="149"/>
      <c r="Z422" s="149"/>
      <c r="AA422" s="149"/>
      <c r="AB422" s="147"/>
      <c r="AC422" s="147"/>
      <c r="AD422" s="147"/>
    </row>
    <row r="423">
      <c r="A423" s="147"/>
      <c r="B423" s="148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49"/>
      <c r="Z423" s="149"/>
      <c r="AA423" s="149"/>
      <c r="AB423" s="147"/>
      <c r="AC423" s="147"/>
      <c r="AD423" s="147"/>
    </row>
    <row r="424">
      <c r="A424" s="147"/>
      <c r="B424" s="148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  <c r="X424" s="149"/>
      <c r="Y424" s="149"/>
      <c r="Z424" s="149"/>
      <c r="AA424" s="149"/>
      <c r="AB424" s="147"/>
      <c r="AC424" s="147"/>
      <c r="AD424" s="147"/>
    </row>
    <row r="425">
      <c r="A425" s="147"/>
      <c r="B425" s="148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  <c r="X425" s="149"/>
      <c r="Y425" s="149"/>
      <c r="Z425" s="149"/>
      <c r="AA425" s="149"/>
      <c r="AB425" s="147"/>
      <c r="AC425" s="147"/>
      <c r="AD425" s="147"/>
    </row>
    <row r="426">
      <c r="A426" s="147"/>
      <c r="B426" s="148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  <c r="X426" s="149"/>
      <c r="Y426" s="149"/>
      <c r="Z426" s="149"/>
      <c r="AA426" s="149"/>
      <c r="AB426" s="147"/>
      <c r="AC426" s="147"/>
      <c r="AD426" s="147"/>
    </row>
    <row r="427">
      <c r="A427" s="147"/>
      <c r="B427" s="148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  <c r="Y427" s="149"/>
      <c r="Z427" s="149"/>
      <c r="AA427" s="149"/>
      <c r="AB427" s="147"/>
      <c r="AC427" s="147"/>
      <c r="AD427" s="147"/>
    </row>
    <row r="428">
      <c r="A428" s="147"/>
      <c r="B428" s="148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  <c r="X428" s="149"/>
      <c r="Y428" s="149"/>
      <c r="Z428" s="149"/>
      <c r="AA428" s="149"/>
      <c r="AB428" s="147"/>
      <c r="AC428" s="147"/>
      <c r="AD428" s="147"/>
    </row>
    <row r="429">
      <c r="A429" s="147"/>
      <c r="B429" s="148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  <c r="X429" s="149"/>
      <c r="Y429" s="149"/>
      <c r="Z429" s="149"/>
      <c r="AA429" s="149"/>
      <c r="AB429" s="147"/>
      <c r="AC429" s="147"/>
      <c r="AD429" s="147"/>
    </row>
    <row r="430">
      <c r="A430" s="147"/>
      <c r="B430" s="148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  <c r="X430" s="149"/>
      <c r="Y430" s="149"/>
      <c r="Z430" s="149"/>
      <c r="AA430" s="149"/>
      <c r="AB430" s="147"/>
      <c r="AC430" s="147"/>
      <c r="AD430" s="147"/>
    </row>
    <row r="431">
      <c r="A431" s="147"/>
      <c r="B431" s="148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  <c r="X431" s="149"/>
      <c r="Y431" s="149"/>
      <c r="Z431" s="149"/>
      <c r="AA431" s="149"/>
      <c r="AB431" s="147"/>
      <c r="AC431" s="147"/>
      <c r="AD431" s="147"/>
    </row>
    <row r="432">
      <c r="A432" s="147"/>
      <c r="B432" s="148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  <c r="X432" s="149"/>
      <c r="Y432" s="149"/>
      <c r="Z432" s="149"/>
      <c r="AA432" s="149"/>
      <c r="AB432" s="147"/>
      <c r="AC432" s="147"/>
      <c r="AD432" s="147"/>
    </row>
    <row r="433">
      <c r="A433" s="147"/>
      <c r="B433" s="148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  <c r="Y433" s="149"/>
      <c r="Z433" s="149"/>
      <c r="AA433" s="149"/>
      <c r="AB433" s="147"/>
      <c r="AC433" s="147"/>
      <c r="AD433" s="147"/>
    </row>
    <row r="434">
      <c r="A434" s="147"/>
      <c r="B434" s="148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  <c r="Y434" s="149"/>
      <c r="Z434" s="149"/>
      <c r="AA434" s="149"/>
      <c r="AB434" s="147"/>
      <c r="AC434" s="147"/>
      <c r="AD434" s="147"/>
    </row>
    <row r="435">
      <c r="A435" s="147"/>
      <c r="B435" s="148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  <c r="Y435" s="149"/>
      <c r="Z435" s="149"/>
      <c r="AA435" s="149"/>
      <c r="AB435" s="147"/>
      <c r="AC435" s="147"/>
      <c r="AD435" s="147"/>
    </row>
    <row r="436">
      <c r="A436" s="147"/>
      <c r="B436" s="148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  <c r="Y436" s="149"/>
      <c r="Z436" s="149"/>
      <c r="AA436" s="149"/>
      <c r="AB436" s="147"/>
      <c r="AC436" s="147"/>
      <c r="AD436" s="147"/>
    </row>
    <row r="437">
      <c r="A437" s="147"/>
      <c r="B437" s="148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  <c r="X437" s="149"/>
      <c r="Y437" s="149"/>
      <c r="Z437" s="149"/>
      <c r="AA437" s="149"/>
      <c r="AB437" s="147"/>
      <c r="AC437" s="147"/>
      <c r="AD437" s="147"/>
    </row>
    <row r="438">
      <c r="A438" s="147"/>
      <c r="B438" s="148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  <c r="X438" s="149"/>
      <c r="Y438" s="149"/>
      <c r="Z438" s="149"/>
      <c r="AA438" s="149"/>
      <c r="AB438" s="147"/>
      <c r="AC438" s="147"/>
      <c r="AD438" s="147"/>
    </row>
    <row r="439">
      <c r="A439" s="147"/>
      <c r="B439" s="148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  <c r="X439" s="149"/>
      <c r="Y439" s="149"/>
      <c r="Z439" s="149"/>
      <c r="AA439" s="149"/>
      <c r="AB439" s="147"/>
      <c r="AC439" s="147"/>
      <c r="AD439" s="147"/>
    </row>
    <row r="440">
      <c r="A440" s="147"/>
      <c r="B440" s="148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  <c r="X440" s="149"/>
      <c r="Y440" s="149"/>
      <c r="Z440" s="149"/>
      <c r="AA440" s="149"/>
      <c r="AB440" s="147"/>
      <c r="AC440" s="147"/>
      <c r="AD440" s="147"/>
    </row>
    <row r="441">
      <c r="A441" s="147"/>
      <c r="B441" s="148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  <c r="Y441" s="149"/>
      <c r="Z441" s="149"/>
      <c r="AA441" s="149"/>
      <c r="AB441" s="147"/>
      <c r="AC441" s="147"/>
      <c r="AD441" s="147"/>
    </row>
    <row r="442">
      <c r="A442" s="147"/>
      <c r="B442" s="148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  <c r="Y442" s="149"/>
      <c r="Z442" s="149"/>
      <c r="AA442" s="149"/>
      <c r="AB442" s="147"/>
      <c r="AC442" s="147"/>
      <c r="AD442" s="147"/>
    </row>
    <row r="443">
      <c r="A443" s="147"/>
      <c r="B443" s="148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  <c r="X443" s="149"/>
      <c r="Y443" s="149"/>
      <c r="Z443" s="149"/>
      <c r="AA443" s="149"/>
      <c r="AB443" s="147"/>
      <c r="AC443" s="147"/>
      <c r="AD443" s="147"/>
    </row>
    <row r="444">
      <c r="A444" s="147"/>
      <c r="B444" s="148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  <c r="X444" s="149"/>
      <c r="Y444" s="149"/>
      <c r="Z444" s="149"/>
      <c r="AA444" s="149"/>
      <c r="AB444" s="147"/>
      <c r="AC444" s="147"/>
      <c r="AD444" s="147"/>
    </row>
    <row r="445">
      <c r="A445" s="147"/>
      <c r="B445" s="148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  <c r="X445" s="149"/>
      <c r="Y445" s="149"/>
      <c r="Z445" s="149"/>
      <c r="AA445" s="149"/>
      <c r="AB445" s="147"/>
      <c r="AC445" s="147"/>
      <c r="AD445" s="147"/>
    </row>
    <row r="446">
      <c r="A446" s="147"/>
      <c r="B446" s="148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  <c r="X446" s="149"/>
      <c r="Y446" s="149"/>
      <c r="Z446" s="149"/>
      <c r="AA446" s="149"/>
      <c r="AB446" s="147"/>
      <c r="AC446" s="147"/>
      <c r="AD446" s="147"/>
    </row>
    <row r="447">
      <c r="A447" s="147"/>
      <c r="B447" s="148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  <c r="Y447" s="149"/>
      <c r="Z447" s="149"/>
      <c r="AA447" s="149"/>
      <c r="AB447" s="147"/>
      <c r="AC447" s="147"/>
      <c r="AD447" s="147"/>
    </row>
    <row r="448">
      <c r="A448" s="147"/>
      <c r="B448" s="148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  <c r="Y448" s="149"/>
      <c r="Z448" s="149"/>
      <c r="AA448" s="149"/>
      <c r="AB448" s="147"/>
      <c r="AC448" s="147"/>
      <c r="AD448" s="147"/>
    </row>
    <row r="449">
      <c r="A449" s="147"/>
      <c r="B449" s="148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  <c r="Y449" s="149"/>
      <c r="Z449" s="149"/>
      <c r="AA449" s="149"/>
      <c r="AB449" s="147"/>
      <c r="AC449" s="147"/>
      <c r="AD449" s="147"/>
    </row>
    <row r="450">
      <c r="A450" s="147"/>
      <c r="B450" s="148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  <c r="Y450" s="149"/>
      <c r="Z450" s="149"/>
      <c r="AA450" s="149"/>
      <c r="AB450" s="147"/>
      <c r="AC450" s="147"/>
      <c r="AD450" s="147"/>
    </row>
    <row r="451">
      <c r="A451" s="147"/>
      <c r="B451" s="148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  <c r="X451" s="149"/>
      <c r="Y451" s="149"/>
      <c r="Z451" s="149"/>
      <c r="AA451" s="149"/>
      <c r="AB451" s="147"/>
      <c r="AC451" s="147"/>
      <c r="AD451" s="147"/>
    </row>
    <row r="452">
      <c r="A452" s="147"/>
      <c r="B452" s="148"/>
      <c r="C452" s="149"/>
      <c r="D452" s="149"/>
      <c r="E452" s="149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  <c r="X452" s="149"/>
      <c r="Y452" s="149"/>
      <c r="Z452" s="149"/>
      <c r="AA452" s="149"/>
      <c r="AB452" s="147"/>
      <c r="AC452" s="147"/>
      <c r="AD452" s="147"/>
    </row>
    <row r="453">
      <c r="A453" s="147"/>
      <c r="B453" s="148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  <c r="X453" s="149"/>
      <c r="Y453" s="149"/>
      <c r="Z453" s="149"/>
      <c r="AA453" s="149"/>
      <c r="AB453" s="147"/>
      <c r="AC453" s="147"/>
      <c r="AD453" s="147"/>
    </row>
    <row r="454">
      <c r="A454" s="147"/>
      <c r="B454" s="148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  <c r="X454" s="149"/>
      <c r="Y454" s="149"/>
      <c r="Z454" s="149"/>
      <c r="AA454" s="149"/>
      <c r="AB454" s="147"/>
      <c r="AC454" s="147"/>
      <c r="AD454" s="147"/>
    </row>
    <row r="455">
      <c r="A455" s="147"/>
      <c r="B455" s="148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  <c r="X455" s="149"/>
      <c r="Y455" s="149"/>
      <c r="Z455" s="149"/>
      <c r="AA455" s="149"/>
      <c r="AB455" s="147"/>
      <c r="AC455" s="147"/>
      <c r="AD455" s="147"/>
    </row>
    <row r="456">
      <c r="A456" s="147"/>
      <c r="B456" s="148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  <c r="X456" s="149"/>
      <c r="Y456" s="149"/>
      <c r="Z456" s="149"/>
      <c r="AA456" s="149"/>
      <c r="AB456" s="147"/>
      <c r="AC456" s="147"/>
      <c r="AD456" s="147"/>
    </row>
    <row r="457">
      <c r="A457" s="147"/>
      <c r="B457" s="148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  <c r="X457" s="149"/>
      <c r="Y457" s="149"/>
      <c r="Z457" s="149"/>
      <c r="AA457" s="149"/>
      <c r="AB457" s="147"/>
      <c r="AC457" s="147"/>
      <c r="AD457" s="147"/>
    </row>
    <row r="458">
      <c r="A458" s="147"/>
      <c r="B458" s="148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  <c r="X458" s="149"/>
      <c r="Y458" s="149"/>
      <c r="Z458" s="149"/>
      <c r="AA458" s="149"/>
      <c r="AB458" s="147"/>
      <c r="AC458" s="147"/>
      <c r="AD458" s="147"/>
    </row>
    <row r="459">
      <c r="A459" s="147"/>
      <c r="B459" s="148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  <c r="Y459" s="149"/>
      <c r="Z459" s="149"/>
      <c r="AA459" s="149"/>
      <c r="AB459" s="147"/>
      <c r="AC459" s="147"/>
      <c r="AD459" s="147"/>
    </row>
    <row r="460">
      <c r="A460" s="147"/>
      <c r="B460" s="148"/>
      <c r="C460" s="149"/>
      <c r="D460" s="149"/>
      <c r="E460" s="149"/>
      <c r="F460" s="149"/>
      <c r="G460" s="149"/>
      <c r="H460" s="149"/>
      <c r="I460" s="149"/>
      <c r="J460" s="149"/>
      <c r="K460" s="149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  <c r="X460" s="149"/>
      <c r="Y460" s="149"/>
      <c r="Z460" s="149"/>
      <c r="AA460" s="149"/>
      <c r="AB460" s="147"/>
      <c r="AC460" s="147"/>
      <c r="AD460" s="147"/>
    </row>
    <row r="461">
      <c r="A461" s="147"/>
      <c r="B461" s="148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  <c r="Y461" s="149"/>
      <c r="Z461" s="149"/>
      <c r="AA461" s="149"/>
      <c r="AB461" s="147"/>
      <c r="AC461" s="147"/>
      <c r="AD461" s="147"/>
    </row>
    <row r="462">
      <c r="A462" s="147"/>
      <c r="B462" s="148"/>
      <c r="C462" s="149"/>
      <c r="D462" s="149"/>
      <c r="E462" s="149"/>
      <c r="F462" s="149"/>
      <c r="G462" s="149"/>
      <c r="H462" s="149"/>
      <c r="I462" s="149"/>
      <c r="J462" s="149"/>
      <c r="K462" s="149"/>
      <c r="L462" s="149"/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  <c r="Y462" s="149"/>
      <c r="Z462" s="149"/>
      <c r="AA462" s="149"/>
      <c r="AB462" s="147"/>
      <c r="AC462" s="147"/>
      <c r="AD462" s="147"/>
    </row>
    <row r="463">
      <c r="A463" s="147"/>
      <c r="B463" s="148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  <c r="Y463" s="149"/>
      <c r="Z463" s="149"/>
      <c r="AA463" s="149"/>
      <c r="AB463" s="147"/>
      <c r="AC463" s="147"/>
      <c r="AD463" s="147"/>
    </row>
    <row r="464">
      <c r="A464" s="147"/>
      <c r="B464" s="148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  <c r="M464" s="149"/>
      <c r="N464" s="149"/>
      <c r="O464" s="149"/>
      <c r="P464" s="149"/>
      <c r="Q464" s="149"/>
      <c r="R464" s="149"/>
      <c r="S464" s="149"/>
      <c r="T464" s="149"/>
      <c r="U464" s="149"/>
      <c r="V464" s="149"/>
      <c r="W464" s="149"/>
      <c r="X464" s="149"/>
      <c r="Y464" s="149"/>
      <c r="Z464" s="149"/>
      <c r="AA464" s="149"/>
      <c r="AB464" s="147"/>
      <c r="AC464" s="147"/>
      <c r="AD464" s="147"/>
    </row>
    <row r="465">
      <c r="A465" s="147"/>
      <c r="B465" s="148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  <c r="Y465" s="149"/>
      <c r="Z465" s="149"/>
      <c r="AA465" s="149"/>
      <c r="AB465" s="147"/>
      <c r="AC465" s="147"/>
      <c r="AD465" s="147"/>
    </row>
    <row r="466">
      <c r="A466" s="147"/>
      <c r="B466" s="148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  <c r="Y466" s="149"/>
      <c r="Z466" s="149"/>
      <c r="AA466" s="149"/>
      <c r="AB466" s="147"/>
      <c r="AC466" s="147"/>
      <c r="AD466" s="147"/>
    </row>
    <row r="467">
      <c r="A467" s="147"/>
      <c r="B467" s="148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  <c r="T467" s="149"/>
      <c r="U467" s="149"/>
      <c r="V467" s="149"/>
      <c r="W467" s="149"/>
      <c r="X467" s="149"/>
      <c r="Y467" s="149"/>
      <c r="Z467" s="149"/>
      <c r="AA467" s="149"/>
      <c r="AB467" s="147"/>
      <c r="AC467" s="147"/>
      <c r="AD467" s="147"/>
    </row>
    <row r="468">
      <c r="A468" s="147"/>
      <c r="B468" s="148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  <c r="X468" s="149"/>
      <c r="Y468" s="149"/>
      <c r="Z468" s="149"/>
      <c r="AA468" s="149"/>
      <c r="AB468" s="147"/>
      <c r="AC468" s="147"/>
      <c r="AD468" s="147"/>
    </row>
    <row r="469">
      <c r="A469" s="147"/>
      <c r="B469" s="148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  <c r="X469" s="149"/>
      <c r="Y469" s="149"/>
      <c r="Z469" s="149"/>
      <c r="AA469" s="149"/>
      <c r="AB469" s="147"/>
      <c r="AC469" s="147"/>
      <c r="AD469" s="147"/>
    </row>
    <row r="470">
      <c r="A470" s="147"/>
      <c r="B470" s="148"/>
      <c r="C470" s="149"/>
      <c r="D470" s="149"/>
      <c r="E470" s="149"/>
      <c r="F470" s="149"/>
      <c r="G470" s="149"/>
      <c r="H470" s="149"/>
      <c r="I470" s="149"/>
      <c r="J470" s="149"/>
      <c r="K470" s="149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  <c r="Z470" s="149"/>
      <c r="AA470" s="149"/>
      <c r="AB470" s="147"/>
      <c r="AC470" s="147"/>
      <c r="AD470" s="147"/>
    </row>
    <row r="471">
      <c r="A471" s="147"/>
      <c r="B471" s="148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  <c r="Y471" s="149"/>
      <c r="Z471" s="149"/>
      <c r="AA471" s="149"/>
      <c r="AB471" s="147"/>
      <c r="AC471" s="147"/>
      <c r="AD471" s="147"/>
    </row>
    <row r="472">
      <c r="A472" s="147"/>
      <c r="B472" s="148"/>
      <c r="C472" s="149"/>
      <c r="D472" s="149"/>
      <c r="E472" s="149"/>
      <c r="F472" s="149"/>
      <c r="G472" s="149"/>
      <c r="H472" s="149"/>
      <c r="I472" s="149"/>
      <c r="J472" s="149"/>
      <c r="K472" s="149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  <c r="Z472" s="149"/>
      <c r="AA472" s="149"/>
      <c r="AB472" s="147"/>
      <c r="AC472" s="147"/>
      <c r="AD472" s="147"/>
    </row>
    <row r="473">
      <c r="A473" s="147"/>
      <c r="B473" s="148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  <c r="Y473" s="149"/>
      <c r="Z473" s="149"/>
      <c r="AA473" s="149"/>
      <c r="AB473" s="147"/>
      <c r="AC473" s="147"/>
      <c r="AD473" s="147"/>
    </row>
    <row r="474">
      <c r="A474" s="147"/>
      <c r="B474" s="148"/>
      <c r="C474" s="149"/>
      <c r="D474" s="149"/>
      <c r="E474" s="149"/>
      <c r="F474" s="149"/>
      <c r="G474" s="149"/>
      <c r="H474" s="149"/>
      <c r="I474" s="149"/>
      <c r="J474" s="149"/>
      <c r="K474" s="149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  <c r="Z474" s="149"/>
      <c r="AA474" s="149"/>
      <c r="AB474" s="147"/>
      <c r="AC474" s="147"/>
      <c r="AD474" s="147"/>
    </row>
    <row r="475">
      <c r="A475" s="147"/>
      <c r="B475" s="148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  <c r="X475" s="149"/>
      <c r="Y475" s="149"/>
      <c r="Z475" s="149"/>
      <c r="AA475" s="149"/>
      <c r="AB475" s="147"/>
      <c r="AC475" s="147"/>
      <c r="AD475" s="147"/>
    </row>
    <row r="476">
      <c r="A476" s="147"/>
      <c r="B476" s="148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  <c r="M476" s="149"/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  <c r="Z476" s="149"/>
      <c r="AA476" s="149"/>
      <c r="AB476" s="147"/>
      <c r="AC476" s="147"/>
      <c r="AD476" s="147"/>
    </row>
    <row r="477">
      <c r="A477" s="147"/>
      <c r="B477" s="148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  <c r="X477" s="149"/>
      <c r="Y477" s="149"/>
      <c r="Z477" s="149"/>
      <c r="AA477" s="149"/>
      <c r="AB477" s="147"/>
      <c r="AC477" s="147"/>
      <c r="AD477" s="147"/>
    </row>
    <row r="478">
      <c r="A478" s="147"/>
      <c r="B478" s="148"/>
      <c r="C478" s="149"/>
      <c r="D478" s="149"/>
      <c r="E478" s="149"/>
      <c r="F478" s="149"/>
      <c r="G478" s="149"/>
      <c r="H478" s="149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  <c r="X478" s="149"/>
      <c r="Y478" s="149"/>
      <c r="Z478" s="149"/>
      <c r="AA478" s="149"/>
      <c r="AB478" s="147"/>
      <c r="AC478" s="147"/>
      <c r="AD478" s="147"/>
    </row>
    <row r="479">
      <c r="A479" s="147"/>
      <c r="B479" s="148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  <c r="X479" s="149"/>
      <c r="Y479" s="149"/>
      <c r="Z479" s="149"/>
      <c r="AA479" s="149"/>
      <c r="AB479" s="147"/>
      <c r="AC479" s="147"/>
      <c r="AD479" s="147"/>
    </row>
    <row r="480">
      <c r="A480" s="147"/>
      <c r="B480" s="148"/>
      <c r="C480" s="149"/>
      <c r="D480" s="149"/>
      <c r="E480" s="149"/>
      <c r="F480" s="149"/>
      <c r="G480" s="149"/>
      <c r="H480" s="149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  <c r="S480" s="149"/>
      <c r="T480" s="149"/>
      <c r="U480" s="149"/>
      <c r="V480" s="149"/>
      <c r="W480" s="149"/>
      <c r="X480" s="149"/>
      <c r="Y480" s="149"/>
      <c r="Z480" s="149"/>
      <c r="AA480" s="149"/>
      <c r="AB480" s="147"/>
      <c r="AC480" s="147"/>
      <c r="AD480" s="147"/>
    </row>
    <row r="481">
      <c r="A481" s="147"/>
      <c r="B481" s="148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  <c r="T481" s="149"/>
      <c r="U481" s="149"/>
      <c r="V481" s="149"/>
      <c r="W481" s="149"/>
      <c r="X481" s="149"/>
      <c r="Y481" s="149"/>
      <c r="Z481" s="149"/>
      <c r="AA481" s="149"/>
      <c r="AB481" s="147"/>
      <c r="AC481" s="147"/>
      <c r="AD481" s="147"/>
    </row>
    <row r="482">
      <c r="A482" s="147"/>
      <c r="B482" s="148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  <c r="Z482" s="149"/>
      <c r="AA482" s="149"/>
      <c r="AB482" s="147"/>
      <c r="AC482" s="147"/>
      <c r="AD482" s="147"/>
    </row>
    <row r="483">
      <c r="A483" s="147"/>
      <c r="B483" s="148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  <c r="X483" s="149"/>
      <c r="Y483" s="149"/>
      <c r="Z483" s="149"/>
      <c r="AA483" s="149"/>
      <c r="AB483" s="147"/>
      <c r="AC483" s="147"/>
      <c r="AD483" s="147"/>
    </row>
    <row r="484">
      <c r="A484" s="147"/>
      <c r="B484" s="148"/>
      <c r="C484" s="149"/>
      <c r="D484" s="149"/>
      <c r="E484" s="149"/>
      <c r="F484" s="149"/>
      <c r="G484" s="149"/>
      <c r="H484" s="149"/>
      <c r="I484" s="149"/>
      <c r="J484" s="149"/>
      <c r="K484" s="149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  <c r="X484" s="149"/>
      <c r="Y484" s="149"/>
      <c r="Z484" s="149"/>
      <c r="AA484" s="149"/>
      <c r="AB484" s="147"/>
      <c r="AC484" s="147"/>
      <c r="AD484" s="147"/>
    </row>
    <row r="485">
      <c r="A485" s="147"/>
      <c r="B485" s="148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  <c r="X485" s="149"/>
      <c r="Y485" s="149"/>
      <c r="Z485" s="149"/>
      <c r="AA485" s="149"/>
      <c r="AB485" s="147"/>
      <c r="AC485" s="147"/>
      <c r="AD485" s="147"/>
    </row>
    <row r="486">
      <c r="A486" s="147"/>
      <c r="B486" s="148"/>
      <c r="C486" s="149"/>
      <c r="D486" s="149"/>
      <c r="E486" s="149"/>
      <c r="F486" s="149"/>
      <c r="G486" s="149"/>
      <c r="H486" s="149"/>
      <c r="I486" s="149"/>
      <c r="J486" s="149"/>
      <c r="K486" s="149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  <c r="X486" s="149"/>
      <c r="Y486" s="149"/>
      <c r="Z486" s="149"/>
      <c r="AA486" s="149"/>
      <c r="AB486" s="147"/>
      <c r="AC486" s="147"/>
      <c r="AD486" s="147"/>
    </row>
    <row r="487">
      <c r="A487" s="147"/>
      <c r="B487" s="148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  <c r="Y487" s="149"/>
      <c r="Z487" s="149"/>
      <c r="AA487" s="149"/>
      <c r="AB487" s="147"/>
      <c r="AC487" s="147"/>
      <c r="AD487" s="147"/>
    </row>
    <row r="488">
      <c r="A488" s="147"/>
      <c r="B488" s="148"/>
      <c r="C488" s="149"/>
      <c r="D488" s="149"/>
      <c r="E488" s="149"/>
      <c r="F488" s="149"/>
      <c r="G488" s="149"/>
      <c r="H488" s="149"/>
      <c r="I488" s="149"/>
      <c r="J488" s="149"/>
      <c r="K488" s="149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  <c r="Y488" s="149"/>
      <c r="Z488" s="149"/>
      <c r="AA488" s="149"/>
      <c r="AB488" s="147"/>
      <c r="AC488" s="147"/>
      <c r="AD488" s="147"/>
    </row>
    <row r="489">
      <c r="A489" s="147"/>
      <c r="B489" s="148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  <c r="Y489" s="149"/>
      <c r="Z489" s="149"/>
      <c r="AA489" s="149"/>
      <c r="AB489" s="147"/>
      <c r="AC489" s="147"/>
      <c r="AD489" s="147"/>
    </row>
    <row r="490">
      <c r="A490" s="147"/>
      <c r="B490" s="148"/>
      <c r="C490" s="149"/>
      <c r="D490" s="149"/>
      <c r="E490" s="149"/>
      <c r="F490" s="149"/>
      <c r="G490" s="149"/>
      <c r="H490" s="149"/>
      <c r="I490" s="149"/>
      <c r="J490" s="149"/>
      <c r="K490" s="149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  <c r="Y490" s="149"/>
      <c r="Z490" s="149"/>
      <c r="AA490" s="149"/>
      <c r="AB490" s="147"/>
      <c r="AC490" s="147"/>
      <c r="AD490" s="147"/>
    </row>
    <row r="491">
      <c r="A491" s="147"/>
      <c r="B491" s="148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  <c r="Y491" s="149"/>
      <c r="Z491" s="149"/>
      <c r="AA491" s="149"/>
      <c r="AB491" s="147"/>
      <c r="AC491" s="147"/>
      <c r="AD491" s="147"/>
    </row>
    <row r="492">
      <c r="A492" s="147"/>
      <c r="B492" s="148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  <c r="X492" s="149"/>
      <c r="Y492" s="149"/>
      <c r="Z492" s="149"/>
      <c r="AA492" s="149"/>
      <c r="AB492" s="147"/>
      <c r="AC492" s="147"/>
      <c r="AD492" s="147"/>
    </row>
    <row r="493">
      <c r="A493" s="147"/>
      <c r="B493" s="148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49"/>
      <c r="U493" s="149"/>
      <c r="V493" s="149"/>
      <c r="W493" s="149"/>
      <c r="X493" s="149"/>
      <c r="Y493" s="149"/>
      <c r="Z493" s="149"/>
      <c r="AA493" s="149"/>
      <c r="AB493" s="147"/>
      <c r="AC493" s="147"/>
      <c r="AD493" s="147"/>
    </row>
    <row r="494">
      <c r="A494" s="147"/>
      <c r="B494" s="148"/>
      <c r="C494" s="149"/>
      <c r="D494" s="149"/>
      <c r="E494" s="149"/>
      <c r="F494" s="149"/>
      <c r="G494" s="149"/>
      <c r="H494" s="149"/>
      <c r="I494" s="149"/>
      <c r="J494" s="149"/>
      <c r="K494" s="149"/>
      <c r="L494" s="149"/>
      <c r="M494" s="149"/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  <c r="Y494" s="149"/>
      <c r="Z494" s="149"/>
      <c r="AA494" s="149"/>
      <c r="AB494" s="147"/>
      <c r="AC494" s="147"/>
      <c r="AD494" s="147"/>
    </row>
    <row r="495">
      <c r="A495" s="147"/>
      <c r="B495" s="148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49"/>
      <c r="U495" s="149"/>
      <c r="V495" s="149"/>
      <c r="W495" s="149"/>
      <c r="X495" s="149"/>
      <c r="Y495" s="149"/>
      <c r="Z495" s="149"/>
      <c r="AA495" s="149"/>
      <c r="AB495" s="147"/>
      <c r="AC495" s="147"/>
      <c r="AD495" s="147"/>
    </row>
    <row r="496">
      <c r="A496" s="147"/>
      <c r="B496" s="148"/>
      <c r="C496" s="149"/>
      <c r="D496" s="149"/>
      <c r="E496" s="149"/>
      <c r="F496" s="149"/>
      <c r="G496" s="149"/>
      <c r="H496" s="149"/>
      <c r="I496" s="149"/>
      <c r="J496" s="149"/>
      <c r="K496" s="149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  <c r="Y496" s="149"/>
      <c r="Z496" s="149"/>
      <c r="AA496" s="149"/>
      <c r="AB496" s="147"/>
      <c r="AC496" s="147"/>
      <c r="AD496" s="147"/>
    </row>
    <row r="497">
      <c r="A497" s="147"/>
      <c r="B497" s="148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  <c r="Y497" s="149"/>
      <c r="Z497" s="149"/>
      <c r="AA497" s="149"/>
      <c r="AB497" s="147"/>
      <c r="AC497" s="147"/>
      <c r="AD497" s="147"/>
    </row>
    <row r="498">
      <c r="A498" s="147"/>
      <c r="B498" s="148"/>
      <c r="C498" s="149"/>
      <c r="D498" s="149"/>
      <c r="E498" s="149"/>
      <c r="F498" s="149"/>
      <c r="G498" s="149"/>
      <c r="H498" s="149"/>
      <c r="I498" s="149"/>
      <c r="J498" s="149"/>
      <c r="K498" s="149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  <c r="Y498" s="149"/>
      <c r="Z498" s="149"/>
      <c r="AA498" s="149"/>
      <c r="AB498" s="147"/>
      <c r="AC498" s="147"/>
      <c r="AD498" s="147"/>
    </row>
    <row r="499">
      <c r="A499" s="147"/>
      <c r="B499" s="148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  <c r="X499" s="149"/>
      <c r="Y499" s="149"/>
      <c r="Z499" s="149"/>
      <c r="AA499" s="149"/>
      <c r="AB499" s="147"/>
      <c r="AC499" s="147"/>
      <c r="AD499" s="147"/>
    </row>
    <row r="500">
      <c r="A500" s="147"/>
      <c r="B500" s="148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  <c r="P500" s="149"/>
      <c r="Q500" s="149"/>
      <c r="R500" s="149"/>
      <c r="S500" s="149"/>
      <c r="T500" s="149"/>
      <c r="U500" s="149"/>
      <c r="V500" s="149"/>
      <c r="W500" s="149"/>
      <c r="X500" s="149"/>
      <c r="Y500" s="149"/>
      <c r="Z500" s="149"/>
      <c r="AA500" s="149"/>
      <c r="AB500" s="147"/>
      <c r="AC500" s="147"/>
      <c r="AD500" s="147"/>
    </row>
    <row r="501">
      <c r="A501" s="147"/>
      <c r="B501" s="148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49"/>
      <c r="U501" s="149"/>
      <c r="V501" s="149"/>
      <c r="W501" s="149"/>
      <c r="X501" s="149"/>
      <c r="Y501" s="149"/>
      <c r="Z501" s="149"/>
      <c r="AA501" s="149"/>
      <c r="AB501" s="147"/>
      <c r="AC501" s="147"/>
      <c r="AD501" s="147"/>
    </row>
    <row r="502">
      <c r="A502" s="147"/>
      <c r="B502" s="148"/>
      <c r="C502" s="149"/>
      <c r="D502" s="149"/>
      <c r="E502" s="149"/>
      <c r="F502" s="149"/>
      <c r="G502" s="149"/>
      <c r="H502" s="149"/>
      <c r="I502" s="149"/>
      <c r="J502" s="149"/>
      <c r="K502" s="149"/>
      <c r="L502" s="149"/>
      <c r="M502" s="149"/>
      <c r="N502" s="149"/>
      <c r="O502" s="149"/>
      <c r="P502" s="149"/>
      <c r="Q502" s="149"/>
      <c r="R502" s="149"/>
      <c r="S502" s="149"/>
      <c r="T502" s="149"/>
      <c r="U502" s="149"/>
      <c r="V502" s="149"/>
      <c r="W502" s="149"/>
      <c r="X502" s="149"/>
      <c r="Y502" s="149"/>
      <c r="Z502" s="149"/>
      <c r="AA502" s="149"/>
      <c r="AB502" s="147"/>
      <c r="AC502" s="147"/>
      <c r="AD502" s="147"/>
    </row>
    <row r="503">
      <c r="A503" s="147"/>
      <c r="B503" s="148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49"/>
      <c r="U503" s="149"/>
      <c r="V503" s="149"/>
      <c r="W503" s="149"/>
      <c r="X503" s="149"/>
      <c r="Y503" s="149"/>
      <c r="Z503" s="149"/>
      <c r="AA503" s="149"/>
      <c r="AB503" s="147"/>
      <c r="AC503" s="147"/>
      <c r="AD503" s="147"/>
    </row>
    <row r="504">
      <c r="A504" s="147"/>
      <c r="B504" s="148"/>
      <c r="C504" s="149"/>
      <c r="D504" s="149"/>
      <c r="E504" s="149"/>
      <c r="F504" s="149"/>
      <c r="G504" s="149"/>
      <c r="H504" s="149"/>
      <c r="I504" s="149"/>
      <c r="J504" s="149"/>
      <c r="K504" s="149"/>
      <c r="L504" s="149"/>
      <c r="M504" s="149"/>
      <c r="N504" s="149"/>
      <c r="O504" s="149"/>
      <c r="P504" s="149"/>
      <c r="Q504" s="149"/>
      <c r="R504" s="149"/>
      <c r="S504" s="149"/>
      <c r="T504" s="149"/>
      <c r="U504" s="149"/>
      <c r="V504" s="149"/>
      <c r="W504" s="149"/>
      <c r="X504" s="149"/>
      <c r="Y504" s="149"/>
      <c r="Z504" s="149"/>
      <c r="AA504" s="149"/>
      <c r="AB504" s="147"/>
      <c r="AC504" s="147"/>
      <c r="AD504" s="147"/>
    </row>
    <row r="505">
      <c r="A505" s="147"/>
      <c r="B505" s="148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  <c r="Z505" s="149"/>
      <c r="AA505" s="149"/>
      <c r="AB505" s="147"/>
      <c r="AC505" s="147"/>
      <c r="AD505" s="147"/>
    </row>
    <row r="506">
      <c r="A506" s="147"/>
      <c r="B506" s="148"/>
      <c r="C506" s="149"/>
      <c r="D506" s="149"/>
      <c r="E506" s="149"/>
      <c r="F506" s="149"/>
      <c r="G506" s="149"/>
      <c r="H506" s="149"/>
      <c r="I506" s="149"/>
      <c r="J506" s="149"/>
      <c r="K506" s="149"/>
      <c r="L506" s="149"/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  <c r="W506" s="149"/>
      <c r="X506" s="149"/>
      <c r="Y506" s="149"/>
      <c r="Z506" s="149"/>
      <c r="AA506" s="149"/>
      <c r="AB506" s="147"/>
      <c r="AC506" s="147"/>
      <c r="AD506" s="147"/>
    </row>
    <row r="507">
      <c r="A507" s="147"/>
      <c r="B507" s="148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49"/>
      <c r="U507" s="149"/>
      <c r="V507" s="149"/>
      <c r="W507" s="149"/>
      <c r="X507" s="149"/>
      <c r="Y507" s="149"/>
      <c r="Z507" s="149"/>
      <c r="AA507" s="149"/>
      <c r="AB507" s="147"/>
      <c r="AC507" s="147"/>
      <c r="AD507" s="147"/>
    </row>
    <row r="508">
      <c r="A508" s="147"/>
      <c r="B508" s="148"/>
      <c r="C508" s="149"/>
      <c r="D508" s="149"/>
      <c r="E508" s="149"/>
      <c r="F508" s="149"/>
      <c r="G508" s="149"/>
      <c r="H508" s="149"/>
      <c r="I508" s="149"/>
      <c r="J508" s="149"/>
      <c r="K508" s="149"/>
      <c r="L508" s="149"/>
      <c r="M508" s="149"/>
      <c r="N508" s="149"/>
      <c r="O508" s="149"/>
      <c r="P508" s="149"/>
      <c r="Q508" s="149"/>
      <c r="R508" s="149"/>
      <c r="S508" s="149"/>
      <c r="T508" s="149"/>
      <c r="U508" s="149"/>
      <c r="V508" s="149"/>
      <c r="W508" s="149"/>
      <c r="X508" s="149"/>
      <c r="Y508" s="149"/>
      <c r="Z508" s="149"/>
      <c r="AA508" s="149"/>
      <c r="AB508" s="147"/>
      <c r="AC508" s="147"/>
      <c r="AD508" s="147"/>
    </row>
    <row r="509">
      <c r="A509" s="147"/>
      <c r="B509" s="148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49"/>
      <c r="U509" s="149"/>
      <c r="V509" s="149"/>
      <c r="W509" s="149"/>
      <c r="X509" s="149"/>
      <c r="Y509" s="149"/>
      <c r="Z509" s="149"/>
      <c r="AA509" s="149"/>
      <c r="AB509" s="147"/>
      <c r="AC509" s="147"/>
      <c r="AD509" s="147"/>
    </row>
    <row r="510">
      <c r="A510" s="147"/>
      <c r="B510" s="148"/>
      <c r="C510" s="149"/>
      <c r="D510" s="149"/>
      <c r="E510" s="149"/>
      <c r="F510" s="149"/>
      <c r="G510" s="149"/>
      <c r="H510" s="149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49"/>
      <c r="T510" s="149"/>
      <c r="U510" s="149"/>
      <c r="V510" s="149"/>
      <c r="W510" s="149"/>
      <c r="X510" s="149"/>
      <c r="Y510" s="149"/>
      <c r="Z510" s="149"/>
      <c r="AA510" s="149"/>
      <c r="AB510" s="147"/>
      <c r="AC510" s="147"/>
      <c r="AD510" s="147"/>
    </row>
    <row r="511">
      <c r="A511" s="147"/>
      <c r="B511" s="148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49"/>
      <c r="U511" s="149"/>
      <c r="V511" s="149"/>
      <c r="W511" s="149"/>
      <c r="X511" s="149"/>
      <c r="Y511" s="149"/>
      <c r="Z511" s="149"/>
      <c r="AA511" s="149"/>
      <c r="AB511" s="147"/>
      <c r="AC511" s="147"/>
      <c r="AD511" s="147"/>
    </row>
    <row r="512">
      <c r="A512" s="147"/>
      <c r="B512" s="148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149"/>
      <c r="Q512" s="149"/>
      <c r="R512" s="149"/>
      <c r="S512" s="149"/>
      <c r="T512" s="149"/>
      <c r="U512" s="149"/>
      <c r="V512" s="149"/>
      <c r="W512" s="149"/>
      <c r="X512" s="149"/>
      <c r="Y512" s="149"/>
      <c r="Z512" s="149"/>
      <c r="AA512" s="149"/>
      <c r="AB512" s="147"/>
      <c r="AC512" s="147"/>
      <c r="AD512" s="147"/>
    </row>
    <row r="513">
      <c r="A513" s="147"/>
      <c r="B513" s="148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  <c r="Y513" s="149"/>
      <c r="Z513" s="149"/>
      <c r="AA513" s="149"/>
      <c r="AB513" s="147"/>
      <c r="AC513" s="147"/>
      <c r="AD513" s="147"/>
    </row>
    <row r="514">
      <c r="A514" s="147"/>
      <c r="B514" s="148"/>
      <c r="C514" s="149"/>
      <c r="D514" s="149"/>
      <c r="E514" s="149"/>
      <c r="F514" s="149"/>
      <c r="G514" s="149"/>
      <c r="H514" s="149"/>
      <c r="I514" s="149"/>
      <c r="J514" s="149"/>
      <c r="K514" s="149"/>
      <c r="L514" s="149"/>
      <c r="M514" s="149"/>
      <c r="N514" s="149"/>
      <c r="O514" s="149"/>
      <c r="P514" s="149"/>
      <c r="Q514" s="149"/>
      <c r="R514" s="149"/>
      <c r="S514" s="149"/>
      <c r="T514" s="149"/>
      <c r="U514" s="149"/>
      <c r="V514" s="149"/>
      <c r="W514" s="149"/>
      <c r="X514" s="149"/>
      <c r="Y514" s="149"/>
      <c r="Z514" s="149"/>
      <c r="AA514" s="149"/>
      <c r="AB514" s="147"/>
      <c r="AC514" s="147"/>
      <c r="AD514" s="147"/>
    </row>
    <row r="515">
      <c r="A515" s="147"/>
      <c r="B515" s="148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  <c r="Y515" s="149"/>
      <c r="Z515" s="149"/>
      <c r="AA515" s="149"/>
      <c r="AB515" s="147"/>
      <c r="AC515" s="147"/>
      <c r="AD515" s="147"/>
    </row>
    <row r="516">
      <c r="A516" s="147"/>
      <c r="B516" s="148"/>
      <c r="C516" s="149"/>
      <c r="D516" s="149"/>
      <c r="E516" s="149"/>
      <c r="F516" s="149"/>
      <c r="G516" s="149"/>
      <c r="H516" s="149"/>
      <c r="I516" s="149"/>
      <c r="J516" s="149"/>
      <c r="K516" s="149"/>
      <c r="L516" s="149"/>
      <c r="M516" s="149"/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  <c r="Y516" s="149"/>
      <c r="Z516" s="149"/>
      <c r="AA516" s="149"/>
      <c r="AB516" s="147"/>
      <c r="AC516" s="147"/>
      <c r="AD516" s="147"/>
    </row>
    <row r="517">
      <c r="A517" s="147"/>
      <c r="B517" s="148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  <c r="Y517" s="149"/>
      <c r="Z517" s="149"/>
      <c r="AA517" s="149"/>
      <c r="AB517" s="147"/>
      <c r="AC517" s="147"/>
      <c r="AD517" s="147"/>
    </row>
    <row r="518">
      <c r="A518" s="147"/>
      <c r="B518" s="148"/>
      <c r="C518" s="149"/>
      <c r="D518" s="149"/>
      <c r="E518" s="149"/>
      <c r="F518" s="149"/>
      <c r="G518" s="149"/>
      <c r="H518" s="149"/>
      <c r="I518" s="149"/>
      <c r="J518" s="149"/>
      <c r="K518" s="149"/>
      <c r="L518" s="149"/>
      <c r="M518" s="149"/>
      <c r="N518" s="149"/>
      <c r="O518" s="149"/>
      <c r="P518" s="149"/>
      <c r="Q518" s="149"/>
      <c r="R518" s="149"/>
      <c r="S518" s="149"/>
      <c r="T518" s="149"/>
      <c r="U518" s="149"/>
      <c r="V518" s="149"/>
      <c r="W518" s="149"/>
      <c r="X518" s="149"/>
      <c r="Y518" s="149"/>
      <c r="Z518" s="149"/>
      <c r="AA518" s="149"/>
      <c r="AB518" s="147"/>
      <c r="AC518" s="147"/>
      <c r="AD518" s="147"/>
    </row>
    <row r="519">
      <c r="A519" s="147"/>
      <c r="B519" s="148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49"/>
      <c r="U519" s="149"/>
      <c r="V519" s="149"/>
      <c r="W519" s="149"/>
      <c r="X519" s="149"/>
      <c r="Y519" s="149"/>
      <c r="Z519" s="149"/>
      <c r="AA519" s="149"/>
      <c r="AB519" s="147"/>
      <c r="AC519" s="147"/>
      <c r="AD519" s="147"/>
    </row>
    <row r="520">
      <c r="A520" s="147"/>
      <c r="B520" s="148"/>
      <c r="C520" s="149"/>
      <c r="D520" s="149"/>
      <c r="E520" s="149"/>
      <c r="F520" s="149"/>
      <c r="G520" s="149"/>
      <c r="H520" s="149"/>
      <c r="I520" s="149"/>
      <c r="J520" s="149"/>
      <c r="K520" s="149"/>
      <c r="L520" s="149"/>
      <c r="M520" s="149"/>
      <c r="N520" s="149"/>
      <c r="O520" s="149"/>
      <c r="P520" s="149"/>
      <c r="Q520" s="149"/>
      <c r="R520" s="149"/>
      <c r="S520" s="149"/>
      <c r="T520" s="149"/>
      <c r="U520" s="149"/>
      <c r="V520" s="149"/>
      <c r="W520" s="149"/>
      <c r="X520" s="149"/>
      <c r="Y520" s="149"/>
      <c r="Z520" s="149"/>
      <c r="AA520" s="149"/>
      <c r="AB520" s="147"/>
      <c r="AC520" s="147"/>
      <c r="AD520" s="147"/>
    </row>
    <row r="521">
      <c r="A521" s="147"/>
      <c r="B521" s="148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49"/>
      <c r="U521" s="149"/>
      <c r="V521" s="149"/>
      <c r="W521" s="149"/>
      <c r="X521" s="149"/>
      <c r="Y521" s="149"/>
      <c r="Z521" s="149"/>
      <c r="AA521" s="149"/>
      <c r="AB521" s="147"/>
      <c r="AC521" s="147"/>
      <c r="AD521" s="147"/>
    </row>
    <row r="522">
      <c r="A522" s="147"/>
      <c r="B522" s="148"/>
      <c r="C522" s="149"/>
      <c r="D522" s="149"/>
      <c r="E522" s="149"/>
      <c r="F522" s="149"/>
      <c r="G522" s="149"/>
      <c r="H522" s="149"/>
      <c r="I522" s="149"/>
      <c r="J522" s="149"/>
      <c r="K522" s="149"/>
      <c r="L522" s="149"/>
      <c r="M522" s="149"/>
      <c r="N522" s="149"/>
      <c r="O522" s="149"/>
      <c r="P522" s="149"/>
      <c r="Q522" s="149"/>
      <c r="R522" s="149"/>
      <c r="S522" s="149"/>
      <c r="T522" s="149"/>
      <c r="U522" s="149"/>
      <c r="V522" s="149"/>
      <c r="W522" s="149"/>
      <c r="X522" s="149"/>
      <c r="Y522" s="149"/>
      <c r="Z522" s="149"/>
      <c r="AA522" s="149"/>
      <c r="AB522" s="147"/>
      <c r="AC522" s="147"/>
      <c r="AD522" s="147"/>
    </row>
    <row r="523">
      <c r="A523" s="147"/>
      <c r="B523" s="148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49"/>
      <c r="U523" s="149"/>
      <c r="V523" s="149"/>
      <c r="W523" s="149"/>
      <c r="X523" s="149"/>
      <c r="Y523" s="149"/>
      <c r="Z523" s="149"/>
      <c r="AA523" s="149"/>
      <c r="AB523" s="147"/>
      <c r="AC523" s="147"/>
      <c r="AD523" s="147"/>
    </row>
    <row r="524">
      <c r="A524" s="147"/>
      <c r="B524" s="148"/>
      <c r="C524" s="149"/>
      <c r="D524" s="149"/>
      <c r="E524" s="149"/>
      <c r="F524" s="149"/>
      <c r="G524" s="149"/>
      <c r="H524" s="149"/>
      <c r="I524" s="149"/>
      <c r="J524" s="149"/>
      <c r="K524" s="149"/>
      <c r="L524" s="149"/>
      <c r="M524" s="149"/>
      <c r="N524" s="149"/>
      <c r="O524" s="149"/>
      <c r="P524" s="149"/>
      <c r="Q524" s="149"/>
      <c r="R524" s="149"/>
      <c r="S524" s="149"/>
      <c r="T524" s="149"/>
      <c r="U524" s="149"/>
      <c r="V524" s="149"/>
      <c r="W524" s="149"/>
      <c r="X524" s="149"/>
      <c r="Y524" s="149"/>
      <c r="Z524" s="149"/>
      <c r="AA524" s="149"/>
      <c r="AB524" s="147"/>
      <c r="AC524" s="147"/>
      <c r="AD524" s="147"/>
    </row>
    <row r="525">
      <c r="A525" s="147"/>
      <c r="B525" s="148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49"/>
      <c r="U525" s="149"/>
      <c r="V525" s="149"/>
      <c r="W525" s="149"/>
      <c r="X525" s="149"/>
      <c r="Y525" s="149"/>
      <c r="Z525" s="149"/>
      <c r="AA525" s="149"/>
      <c r="AB525" s="147"/>
      <c r="AC525" s="147"/>
      <c r="AD525" s="147"/>
    </row>
    <row r="526">
      <c r="A526" s="147"/>
      <c r="B526" s="148"/>
      <c r="C526" s="149"/>
      <c r="D526" s="149"/>
      <c r="E526" s="149"/>
      <c r="F526" s="149"/>
      <c r="G526" s="149"/>
      <c r="H526" s="149"/>
      <c r="I526" s="149"/>
      <c r="J526" s="149"/>
      <c r="K526" s="149"/>
      <c r="L526" s="149"/>
      <c r="M526" s="149"/>
      <c r="N526" s="149"/>
      <c r="O526" s="149"/>
      <c r="P526" s="149"/>
      <c r="Q526" s="149"/>
      <c r="R526" s="149"/>
      <c r="S526" s="149"/>
      <c r="T526" s="149"/>
      <c r="U526" s="149"/>
      <c r="V526" s="149"/>
      <c r="W526" s="149"/>
      <c r="X526" s="149"/>
      <c r="Y526" s="149"/>
      <c r="Z526" s="149"/>
      <c r="AA526" s="149"/>
      <c r="AB526" s="147"/>
      <c r="AC526" s="147"/>
      <c r="AD526" s="147"/>
    </row>
    <row r="527">
      <c r="A527" s="147"/>
      <c r="B527" s="148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49"/>
      <c r="U527" s="149"/>
      <c r="V527" s="149"/>
      <c r="W527" s="149"/>
      <c r="X527" s="149"/>
      <c r="Y527" s="149"/>
      <c r="Z527" s="149"/>
      <c r="AA527" s="149"/>
      <c r="AB527" s="147"/>
      <c r="AC527" s="147"/>
      <c r="AD527" s="147"/>
    </row>
    <row r="528">
      <c r="A528" s="147"/>
      <c r="B528" s="148"/>
      <c r="C528" s="149"/>
      <c r="D528" s="149"/>
      <c r="E528" s="149"/>
      <c r="F528" s="149"/>
      <c r="G528" s="149"/>
      <c r="H528" s="149"/>
      <c r="I528" s="149"/>
      <c r="J528" s="149"/>
      <c r="K528" s="149"/>
      <c r="L528" s="149"/>
      <c r="M528" s="149"/>
      <c r="N528" s="149"/>
      <c r="O528" s="149"/>
      <c r="P528" s="149"/>
      <c r="Q528" s="149"/>
      <c r="R528" s="149"/>
      <c r="S528" s="149"/>
      <c r="T528" s="149"/>
      <c r="U528" s="149"/>
      <c r="V528" s="149"/>
      <c r="W528" s="149"/>
      <c r="X528" s="149"/>
      <c r="Y528" s="149"/>
      <c r="Z528" s="149"/>
      <c r="AA528" s="149"/>
      <c r="AB528" s="147"/>
      <c r="AC528" s="147"/>
      <c r="AD528" s="147"/>
    </row>
    <row r="529">
      <c r="A529" s="147"/>
      <c r="B529" s="148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49"/>
      <c r="U529" s="149"/>
      <c r="V529" s="149"/>
      <c r="W529" s="149"/>
      <c r="X529" s="149"/>
      <c r="Y529" s="149"/>
      <c r="Z529" s="149"/>
      <c r="AA529" s="149"/>
      <c r="AB529" s="147"/>
      <c r="AC529" s="147"/>
      <c r="AD529" s="147"/>
    </row>
    <row r="530">
      <c r="A530" s="147"/>
      <c r="B530" s="148"/>
      <c r="C530" s="149"/>
      <c r="D530" s="149"/>
      <c r="E530" s="149"/>
      <c r="F530" s="149"/>
      <c r="G530" s="149"/>
      <c r="H530" s="149"/>
      <c r="I530" s="149"/>
      <c r="J530" s="149"/>
      <c r="K530" s="149"/>
      <c r="L530" s="149"/>
      <c r="M530" s="149"/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  <c r="Y530" s="149"/>
      <c r="Z530" s="149"/>
      <c r="AA530" s="149"/>
      <c r="AB530" s="147"/>
      <c r="AC530" s="147"/>
      <c r="AD530" s="147"/>
    </row>
    <row r="531">
      <c r="A531" s="147"/>
      <c r="B531" s="148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49"/>
      <c r="U531" s="149"/>
      <c r="V531" s="149"/>
      <c r="W531" s="149"/>
      <c r="X531" s="149"/>
      <c r="Y531" s="149"/>
      <c r="Z531" s="149"/>
      <c r="AA531" s="149"/>
      <c r="AB531" s="147"/>
      <c r="AC531" s="147"/>
      <c r="AD531" s="147"/>
    </row>
    <row r="532">
      <c r="A532" s="147"/>
      <c r="B532" s="148"/>
      <c r="C532" s="149"/>
      <c r="D532" s="149"/>
      <c r="E532" s="149"/>
      <c r="F532" s="149"/>
      <c r="G532" s="149"/>
      <c r="H532" s="149"/>
      <c r="I532" s="149"/>
      <c r="J532" s="149"/>
      <c r="K532" s="149"/>
      <c r="L532" s="149"/>
      <c r="M532" s="149"/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  <c r="Y532" s="149"/>
      <c r="Z532" s="149"/>
      <c r="AA532" s="149"/>
      <c r="AB532" s="147"/>
      <c r="AC532" s="147"/>
      <c r="AD532" s="147"/>
    </row>
    <row r="533">
      <c r="A533" s="147"/>
      <c r="B533" s="148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49"/>
      <c r="U533" s="149"/>
      <c r="V533" s="149"/>
      <c r="W533" s="149"/>
      <c r="X533" s="149"/>
      <c r="Y533" s="149"/>
      <c r="Z533" s="149"/>
      <c r="AA533" s="149"/>
      <c r="AB533" s="147"/>
      <c r="AC533" s="147"/>
      <c r="AD533" s="147"/>
    </row>
    <row r="534">
      <c r="A534" s="147"/>
      <c r="B534" s="148"/>
      <c r="C534" s="149"/>
      <c r="D534" s="149"/>
      <c r="E534" s="149"/>
      <c r="F534" s="149"/>
      <c r="G534" s="149"/>
      <c r="H534" s="149"/>
      <c r="I534" s="149"/>
      <c r="J534" s="149"/>
      <c r="K534" s="149"/>
      <c r="L534" s="149"/>
      <c r="M534" s="149"/>
      <c r="N534" s="149"/>
      <c r="O534" s="149"/>
      <c r="P534" s="149"/>
      <c r="Q534" s="149"/>
      <c r="R534" s="149"/>
      <c r="S534" s="149"/>
      <c r="T534" s="149"/>
      <c r="U534" s="149"/>
      <c r="V534" s="149"/>
      <c r="W534" s="149"/>
      <c r="X534" s="149"/>
      <c r="Y534" s="149"/>
      <c r="Z534" s="149"/>
      <c r="AA534" s="149"/>
      <c r="AB534" s="147"/>
      <c r="AC534" s="147"/>
      <c r="AD534" s="147"/>
    </row>
    <row r="535">
      <c r="A535" s="147"/>
      <c r="B535" s="148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49"/>
      <c r="U535" s="149"/>
      <c r="V535" s="149"/>
      <c r="W535" s="149"/>
      <c r="X535" s="149"/>
      <c r="Y535" s="149"/>
      <c r="Z535" s="149"/>
      <c r="AA535" s="149"/>
      <c r="AB535" s="147"/>
      <c r="AC535" s="147"/>
      <c r="AD535" s="147"/>
    </row>
    <row r="536">
      <c r="A536" s="147"/>
      <c r="B536" s="148"/>
      <c r="C536" s="149"/>
      <c r="D536" s="149"/>
      <c r="E536" s="149"/>
      <c r="F536" s="149"/>
      <c r="G536" s="149"/>
      <c r="H536" s="149"/>
      <c r="I536" s="149"/>
      <c r="J536" s="149"/>
      <c r="K536" s="149"/>
      <c r="L536" s="149"/>
      <c r="M536" s="149"/>
      <c r="N536" s="149"/>
      <c r="O536" s="149"/>
      <c r="P536" s="149"/>
      <c r="Q536" s="149"/>
      <c r="R536" s="149"/>
      <c r="S536" s="149"/>
      <c r="T536" s="149"/>
      <c r="U536" s="149"/>
      <c r="V536" s="149"/>
      <c r="W536" s="149"/>
      <c r="X536" s="149"/>
      <c r="Y536" s="149"/>
      <c r="Z536" s="149"/>
      <c r="AA536" s="149"/>
      <c r="AB536" s="147"/>
      <c r="AC536" s="147"/>
      <c r="AD536" s="147"/>
    </row>
    <row r="537">
      <c r="A537" s="147"/>
      <c r="B537" s="148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49"/>
      <c r="U537" s="149"/>
      <c r="V537" s="149"/>
      <c r="W537" s="149"/>
      <c r="X537" s="149"/>
      <c r="Y537" s="149"/>
      <c r="Z537" s="149"/>
      <c r="AA537" s="149"/>
      <c r="AB537" s="147"/>
      <c r="AC537" s="147"/>
      <c r="AD537" s="147"/>
    </row>
    <row r="538">
      <c r="A538" s="147"/>
      <c r="B538" s="148"/>
      <c r="C538" s="149"/>
      <c r="D538" s="149"/>
      <c r="E538" s="149"/>
      <c r="F538" s="149"/>
      <c r="G538" s="149"/>
      <c r="H538" s="149"/>
      <c r="I538" s="149"/>
      <c r="J538" s="149"/>
      <c r="K538" s="149"/>
      <c r="L538" s="149"/>
      <c r="M538" s="149"/>
      <c r="N538" s="149"/>
      <c r="O538" s="149"/>
      <c r="P538" s="149"/>
      <c r="Q538" s="149"/>
      <c r="R538" s="149"/>
      <c r="S538" s="149"/>
      <c r="T538" s="149"/>
      <c r="U538" s="149"/>
      <c r="V538" s="149"/>
      <c r="W538" s="149"/>
      <c r="X538" s="149"/>
      <c r="Y538" s="149"/>
      <c r="Z538" s="149"/>
      <c r="AA538" s="149"/>
      <c r="AB538" s="147"/>
      <c r="AC538" s="147"/>
      <c r="AD538" s="147"/>
    </row>
    <row r="539">
      <c r="A539" s="147"/>
      <c r="B539" s="148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  <c r="Y539" s="149"/>
      <c r="Z539" s="149"/>
      <c r="AA539" s="149"/>
      <c r="AB539" s="147"/>
      <c r="AC539" s="147"/>
      <c r="AD539" s="147"/>
    </row>
    <row r="540">
      <c r="A540" s="147"/>
      <c r="B540" s="148"/>
      <c r="C540" s="149"/>
      <c r="D540" s="149"/>
      <c r="E540" s="149"/>
      <c r="F540" s="149"/>
      <c r="G540" s="149"/>
      <c r="H540" s="149"/>
      <c r="I540" s="149"/>
      <c r="J540" s="149"/>
      <c r="K540" s="149"/>
      <c r="L540" s="149"/>
      <c r="M540" s="149"/>
      <c r="N540" s="149"/>
      <c r="O540" s="149"/>
      <c r="P540" s="149"/>
      <c r="Q540" s="149"/>
      <c r="R540" s="149"/>
      <c r="S540" s="149"/>
      <c r="T540" s="149"/>
      <c r="U540" s="149"/>
      <c r="V540" s="149"/>
      <c r="W540" s="149"/>
      <c r="X540" s="149"/>
      <c r="Y540" s="149"/>
      <c r="Z540" s="149"/>
      <c r="AA540" s="149"/>
      <c r="AB540" s="147"/>
      <c r="AC540" s="147"/>
      <c r="AD540" s="147"/>
    </row>
    <row r="541">
      <c r="A541" s="147"/>
      <c r="B541" s="148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49"/>
      <c r="U541" s="149"/>
      <c r="V541" s="149"/>
      <c r="W541" s="149"/>
      <c r="X541" s="149"/>
      <c r="Y541" s="149"/>
      <c r="Z541" s="149"/>
      <c r="AA541" s="149"/>
      <c r="AB541" s="147"/>
      <c r="AC541" s="147"/>
      <c r="AD541" s="147"/>
    </row>
    <row r="542">
      <c r="A542" s="147"/>
      <c r="B542" s="148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149"/>
      <c r="Q542" s="149"/>
      <c r="R542" s="149"/>
      <c r="S542" s="149"/>
      <c r="T542" s="149"/>
      <c r="U542" s="149"/>
      <c r="V542" s="149"/>
      <c r="W542" s="149"/>
      <c r="X542" s="149"/>
      <c r="Y542" s="149"/>
      <c r="Z542" s="149"/>
      <c r="AA542" s="149"/>
      <c r="AB542" s="147"/>
      <c r="AC542" s="147"/>
      <c r="AD542" s="147"/>
    </row>
    <row r="543">
      <c r="A543" s="147"/>
      <c r="B543" s="148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49"/>
      <c r="U543" s="149"/>
      <c r="V543" s="149"/>
      <c r="W543" s="149"/>
      <c r="X543" s="149"/>
      <c r="Y543" s="149"/>
      <c r="Z543" s="149"/>
      <c r="AA543" s="149"/>
      <c r="AB543" s="147"/>
      <c r="AC543" s="147"/>
      <c r="AD543" s="147"/>
    </row>
    <row r="544">
      <c r="A544" s="147"/>
      <c r="B544" s="148"/>
      <c r="C544" s="149"/>
      <c r="D544" s="149"/>
      <c r="E544" s="149"/>
      <c r="F544" s="149"/>
      <c r="G544" s="149"/>
      <c r="H544" s="149"/>
      <c r="I544" s="149"/>
      <c r="J544" s="149"/>
      <c r="K544" s="149"/>
      <c r="L544" s="149"/>
      <c r="M544" s="149"/>
      <c r="N544" s="149"/>
      <c r="O544" s="149"/>
      <c r="P544" s="149"/>
      <c r="Q544" s="149"/>
      <c r="R544" s="149"/>
      <c r="S544" s="149"/>
      <c r="T544" s="149"/>
      <c r="U544" s="149"/>
      <c r="V544" s="149"/>
      <c r="W544" s="149"/>
      <c r="X544" s="149"/>
      <c r="Y544" s="149"/>
      <c r="Z544" s="149"/>
      <c r="AA544" s="149"/>
      <c r="AB544" s="147"/>
      <c r="AC544" s="147"/>
      <c r="AD544" s="147"/>
    </row>
    <row r="545">
      <c r="A545" s="147"/>
      <c r="B545" s="148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49"/>
      <c r="U545" s="149"/>
      <c r="V545" s="149"/>
      <c r="W545" s="149"/>
      <c r="X545" s="149"/>
      <c r="Y545" s="149"/>
      <c r="Z545" s="149"/>
      <c r="AA545" s="149"/>
      <c r="AB545" s="147"/>
      <c r="AC545" s="147"/>
      <c r="AD545" s="147"/>
    </row>
    <row r="546">
      <c r="A546" s="147"/>
      <c r="B546" s="148"/>
      <c r="C546" s="149"/>
      <c r="D546" s="149"/>
      <c r="E546" s="149"/>
      <c r="F546" s="149"/>
      <c r="G546" s="149"/>
      <c r="H546" s="149"/>
      <c r="I546" s="149"/>
      <c r="J546" s="149"/>
      <c r="K546" s="149"/>
      <c r="L546" s="149"/>
      <c r="M546" s="149"/>
      <c r="N546" s="149"/>
      <c r="O546" s="149"/>
      <c r="P546" s="149"/>
      <c r="Q546" s="149"/>
      <c r="R546" s="149"/>
      <c r="S546" s="149"/>
      <c r="T546" s="149"/>
      <c r="U546" s="149"/>
      <c r="V546" s="149"/>
      <c r="W546" s="149"/>
      <c r="X546" s="149"/>
      <c r="Y546" s="149"/>
      <c r="Z546" s="149"/>
      <c r="AA546" s="149"/>
      <c r="AB546" s="147"/>
      <c r="AC546" s="147"/>
      <c r="AD546" s="147"/>
    </row>
    <row r="547">
      <c r="A547" s="147"/>
      <c r="B547" s="148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49"/>
      <c r="U547" s="149"/>
      <c r="V547" s="149"/>
      <c r="W547" s="149"/>
      <c r="X547" s="149"/>
      <c r="Y547" s="149"/>
      <c r="Z547" s="149"/>
      <c r="AA547" s="149"/>
      <c r="AB547" s="147"/>
      <c r="AC547" s="147"/>
      <c r="AD547" s="147"/>
    </row>
    <row r="548">
      <c r="A548" s="147"/>
      <c r="B548" s="148"/>
      <c r="C548" s="149"/>
      <c r="D548" s="149"/>
      <c r="E548" s="149"/>
      <c r="F548" s="149"/>
      <c r="G548" s="149"/>
      <c r="H548" s="149"/>
      <c r="I548" s="149"/>
      <c r="J548" s="149"/>
      <c r="K548" s="149"/>
      <c r="L548" s="149"/>
      <c r="M548" s="149"/>
      <c r="N548" s="149"/>
      <c r="O548" s="149"/>
      <c r="P548" s="149"/>
      <c r="Q548" s="149"/>
      <c r="R548" s="149"/>
      <c r="S548" s="149"/>
      <c r="T548" s="149"/>
      <c r="U548" s="149"/>
      <c r="V548" s="149"/>
      <c r="W548" s="149"/>
      <c r="X548" s="149"/>
      <c r="Y548" s="149"/>
      <c r="Z548" s="149"/>
      <c r="AA548" s="149"/>
      <c r="AB548" s="147"/>
      <c r="AC548" s="147"/>
      <c r="AD548" s="147"/>
    </row>
    <row r="549">
      <c r="A549" s="147"/>
      <c r="B549" s="148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49"/>
      <c r="U549" s="149"/>
      <c r="V549" s="149"/>
      <c r="W549" s="149"/>
      <c r="X549" s="149"/>
      <c r="Y549" s="149"/>
      <c r="Z549" s="149"/>
      <c r="AA549" s="149"/>
      <c r="AB549" s="147"/>
      <c r="AC549" s="147"/>
      <c r="AD549" s="147"/>
    </row>
    <row r="550">
      <c r="A550" s="147"/>
      <c r="B550" s="148"/>
      <c r="C550" s="149"/>
      <c r="D550" s="149"/>
      <c r="E550" s="149"/>
      <c r="F550" s="149"/>
      <c r="G550" s="149"/>
      <c r="H550" s="149"/>
      <c r="I550" s="149"/>
      <c r="J550" s="149"/>
      <c r="K550" s="149"/>
      <c r="L550" s="149"/>
      <c r="M550" s="149"/>
      <c r="N550" s="149"/>
      <c r="O550" s="149"/>
      <c r="P550" s="149"/>
      <c r="Q550" s="149"/>
      <c r="R550" s="149"/>
      <c r="S550" s="149"/>
      <c r="T550" s="149"/>
      <c r="U550" s="149"/>
      <c r="V550" s="149"/>
      <c r="W550" s="149"/>
      <c r="X550" s="149"/>
      <c r="Y550" s="149"/>
      <c r="Z550" s="149"/>
      <c r="AA550" s="149"/>
      <c r="AB550" s="147"/>
      <c r="AC550" s="147"/>
      <c r="AD550" s="147"/>
    </row>
    <row r="551">
      <c r="A551" s="147"/>
      <c r="B551" s="148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  <c r="Y551" s="149"/>
      <c r="Z551" s="149"/>
      <c r="AA551" s="149"/>
      <c r="AB551" s="147"/>
      <c r="AC551" s="147"/>
      <c r="AD551" s="147"/>
    </row>
    <row r="552">
      <c r="A552" s="147"/>
      <c r="B552" s="148"/>
      <c r="C552" s="149"/>
      <c r="D552" s="149"/>
      <c r="E552" s="149"/>
      <c r="F552" s="149"/>
      <c r="G552" s="149"/>
      <c r="H552" s="149"/>
      <c r="I552" s="149"/>
      <c r="J552" s="149"/>
      <c r="K552" s="149"/>
      <c r="L552" s="149"/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  <c r="Y552" s="149"/>
      <c r="Z552" s="149"/>
      <c r="AA552" s="149"/>
      <c r="AB552" s="147"/>
      <c r="AC552" s="147"/>
      <c r="AD552" s="147"/>
    </row>
    <row r="553">
      <c r="A553" s="147"/>
      <c r="B553" s="148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  <c r="W553" s="149"/>
      <c r="X553" s="149"/>
      <c r="Y553" s="149"/>
      <c r="Z553" s="149"/>
      <c r="AA553" s="149"/>
      <c r="AB553" s="147"/>
      <c r="AC553" s="147"/>
      <c r="AD553" s="147"/>
    </row>
    <row r="554">
      <c r="A554" s="147"/>
      <c r="B554" s="148"/>
      <c r="C554" s="149"/>
      <c r="D554" s="149"/>
      <c r="E554" s="149"/>
      <c r="F554" s="149"/>
      <c r="G554" s="149"/>
      <c r="H554" s="149"/>
      <c r="I554" s="149"/>
      <c r="J554" s="149"/>
      <c r="K554" s="149"/>
      <c r="L554" s="149"/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  <c r="Y554" s="149"/>
      <c r="Z554" s="149"/>
      <c r="AA554" s="149"/>
      <c r="AB554" s="147"/>
      <c r="AC554" s="147"/>
      <c r="AD554" s="147"/>
    </row>
    <row r="555">
      <c r="A555" s="147"/>
      <c r="B555" s="148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  <c r="Y555" s="149"/>
      <c r="Z555" s="149"/>
      <c r="AA555" s="149"/>
      <c r="AB555" s="147"/>
      <c r="AC555" s="147"/>
      <c r="AD555" s="147"/>
    </row>
    <row r="556">
      <c r="A556" s="147"/>
      <c r="B556" s="148"/>
      <c r="C556" s="149"/>
      <c r="D556" s="149"/>
      <c r="E556" s="149"/>
      <c r="F556" s="149"/>
      <c r="G556" s="149"/>
      <c r="H556" s="149"/>
      <c r="I556" s="149"/>
      <c r="J556" s="149"/>
      <c r="K556" s="149"/>
      <c r="L556" s="149"/>
      <c r="M556" s="149"/>
      <c r="N556" s="149"/>
      <c r="O556" s="149"/>
      <c r="P556" s="149"/>
      <c r="Q556" s="149"/>
      <c r="R556" s="149"/>
      <c r="S556" s="149"/>
      <c r="T556" s="149"/>
      <c r="U556" s="149"/>
      <c r="V556" s="149"/>
      <c r="W556" s="149"/>
      <c r="X556" s="149"/>
      <c r="Y556" s="149"/>
      <c r="Z556" s="149"/>
      <c r="AA556" s="149"/>
      <c r="AB556" s="147"/>
      <c r="AC556" s="147"/>
      <c r="AD556" s="147"/>
    </row>
    <row r="557">
      <c r="A557" s="147"/>
      <c r="B557" s="148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49"/>
      <c r="U557" s="149"/>
      <c r="V557" s="149"/>
      <c r="W557" s="149"/>
      <c r="X557" s="149"/>
      <c r="Y557" s="149"/>
      <c r="Z557" s="149"/>
      <c r="AA557" s="149"/>
      <c r="AB557" s="147"/>
      <c r="AC557" s="147"/>
      <c r="AD557" s="147"/>
    </row>
    <row r="558">
      <c r="A558" s="147"/>
      <c r="B558" s="148"/>
      <c r="C558" s="149"/>
      <c r="D558" s="149"/>
      <c r="E558" s="149"/>
      <c r="F558" s="149"/>
      <c r="G558" s="149"/>
      <c r="H558" s="149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  <c r="Y558" s="149"/>
      <c r="Z558" s="149"/>
      <c r="AA558" s="149"/>
      <c r="AB558" s="147"/>
      <c r="AC558" s="147"/>
      <c r="AD558" s="147"/>
    </row>
    <row r="559">
      <c r="A559" s="147"/>
      <c r="B559" s="148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49"/>
      <c r="U559" s="149"/>
      <c r="V559" s="149"/>
      <c r="W559" s="149"/>
      <c r="X559" s="149"/>
      <c r="Y559" s="149"/>
      <c r="Z559" s="149"/>
      <c r="AA559" s="149"/>
      <c r="AB559" s="147"/>
      <c r="AC559" s="147"/>
      <c r="AD559" s="147"/>
    </row>
    <row r="560">
      <c r="A560" s="147"/>
      <c r="B560" s="148"/>
      <c r="C560" s="149"/>
      <c r="D560" s="149"/>
      <c r="E560" s="149"/>
      <c r="F560" s="149"/>
      <c r="G560" s="149"/>
      <c r="H560" s="149"/>
      <c r="I560" s="149"/>
      <c r="J560" s="149"/>
      <c r="K560" s="149"/>
      <c r="L560" s="149"/>
      <c r="M560" s="149"/>
      <c r="N560" s="149"/>
      <c r="O560" s="149"/>
      <c r="P560" s="149"/>
      <c r="Q560" s="149"/>
      <c r="R560" s="149"/>
      <c r="S560" s="149"/>
      <c r="T560" s="149"/>
      <c r="U560" s="149"/>
      <c r="V560" s="149"/>
      <c r="W560" s="149"/>
      <c r="X560" s="149"/>
      <c r="Y560" s="149"/>
      <c r="Z560" s="149"/>
      <c r="AA560" s="149"/>
      <c r="AB560" s="147"/>
      <c r="AC560" s="147"/>
      <c r="AD560" s="147"/>
    </row>
    <row r="561">
      <c r="A561" s="147"/>
      <c r="B561" s="148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49"/>
      <c r="U561" s="149"/>
      <c r="V561" s="149"/>
      <c r="W561" s="149"/>
      <c r="X561" s="149"/>
      <c r="Y561" s="149"/>
      <c r="Z561" s="149"/>
      <c r="AA561" s="149"/>
      <c r="AB561" s="147"/>
      <c r="AC561" s="147"/>
      <c r="AD561" s="147"/>
    </row>
    <row r="562">
      <c r="A562" s="147"/>
      <c r="B562" s="148"/>
      <c r="C562" s="149"/>
      <c r="D562" s="149"/>
      <c r="E562" s="149"/>
      <c r="F562" s="149"/>
      <c r="G562" s="149"/>
      <c r="H562" s="149"/>
      <c r="I562" s="149"/>
      <c r="J562" s="149"/>
      <c r="K562" s="149"/>
      <c r="L562" s="149"/>
      <c r="M562" s="149"/>
      <c r="N562" s="149"/>
      <c r="O562" s="149"/>
      <c r="P562" s="149"/>
      <c r="Q562" s="149"/>
      <c r="R562" s="149"/>
      <c r="S562" s="149"/>
      <c r="T562" s="149"/>
      <c r="U562" s="149"/>
      <c r="V562" s="149"/>
      <c r="W562" s="149"/>
      <c r="X562" s="149"/>
      <c r="Y562" s="149"/>
      <c r="Z562" s="149"/>
      <c r="AA562" s="149"/>
      <c r="AB562" s="147"/>
      <c r="AC562" s="147"/>
      <c r="AD562" s="147"/>
    </row>
    <row r="563">
      <c r="A563" s="147"/>
      <c r="B563" s="148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49"/>
      <c r="U563" s="149"/>
      <c r="V563" s="149"/>
      <c r="W563" s="149"/>
      <c r="X563" s="149"/>
      <c r="Y563" s="149"/>
      <c r="Z563" s="149"/>
      <c r="AA563" s="149"/>
      <c r="AB563" s="147"/>
      <c r="AC563" s="147"/>
      <c r="AD563" s="147"/>
    </row>
    <row r="564">
      <c r="A564" s="147"/>
      <c r="B564" s="148"/>
      <c r="C564" s="149"/>
      <c r="D564" s="149"/>
      <c r="E564" s="149"/>
      <c r="F564" s="149"/>
      <c r="G564" s="149"/>
      <c r="H564" s="149"/>
      <c r="I564" s="149"/>
      <c r="J564" s="149"/>
      <c r="K564" s="149"/>
      <c r="L564" s="149"/>
      <c r="M564" s="149"/>
      <c r="N564" s="149"/>
      <c r="O564" s="149"/>
      <c r="P564" s="149"/>
      <c r="Q564" s="149"/>
      <c r="R564" s="149"/>
      <c r="S564" s="149"/>
      <c r="T564" s="149"/>
      <c r="U564" s="149"/>
      <c r="V564" s="149"/>
      <c r="W564" s="149"/>
      <c r="X564" s="149"/>
      <c r="Y564" s="149"/>
      <c r="Z564" s="149"/>
      <c r="AA564" s="149"/>
      <c r="AB564" s="147"/>
      <c r="AC564" s="147"/>
      <c r="AD564" s="147"/>
    </row>
    <row r="565">
      <c r="A565" s="147"/>
      <c r="B565" s="148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49"/>
      <c r="U565" s="149"/>
      <c r="V565" s="149"/>
      <c r="W565" s="149"/>
      <c r="X565" s="149"/>
      <c r="Y565" s="149"/>
      <c r="Z565" s="149"/>
      <c r="AA565" s="149"/>
      <c r="AB565" s="147"/>
      <c r="AC565" s="147"/>
      <c r="AD565" s="147"/>
    </row>
    <row r="566">
      <c r="A566" s="147"/>
      <c r="B566" s="148"/>
      <c r="C566" s="149"/>
      <c r="D566" s="149"/>
      <c r="E566" s="149"/>
      <c r="F566" s="149"/>
      <c r="G566" s="149"/>
      <c r="H566" s="149"/>
      <c r="I566" s="149"/>
      <c r="J566" s="149"/>
      <c r="K566" s="149"/>
      <c r="L566" s="149"/>
      <c r="M566" s="149"/>
      <c r="N566" s="149"/>
      <c r="O566" s="149"/>
      <c r="P566" s="149"/>
      <c r="Q566" s="149"/>
      <c r="R566" s="149"/>
      <c r="S566" s="149"/>
      <c r="T566" s="149"/>
      <c r="U566" s="149"/>
      <c r="V566" s="149"/>
      <c r="W566" s="149"/>
      <c r="X566" s="149"/>
      <c r="Y566" s="149"/>
      <c r="Z566" s="149"/>
      <c r="AA566" s="149"/>
      <c r="AB566" s="147"/>
      <c r="AC566" s="147"/>
      <c r="AD566" s="147"/>
    </row>
    <row r="567">
      <c r="A567" s="147"/>
      <c r="B567" s="148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49"/>
      <c r="U567" s="149"/>
      <c r="V567" s="149"/>
      <c r="W567" s="149"/>
      <c r="X567" s="149"/>
      <c r="Y567" s="149"/>
      <c r="Z567" s="149"/>
      <c r="AA567" s="149"/>
      <c r="AB567" s="147"/>
      <c r="AC567" s="147"/>
      <c r="AD567" s="147"/>
    </row>
    <row r="568">
      <c r="A568" s="147"/>
      <c r="B568" s="148"/>
      <c r="C568" s="149"/>
      <c r="D568" s="149"/>
      <c r="E568" s="149"/>
      <c r="F568" s="149"/>
      <c r="G568" s="149"/>
      <c r="H568" s="149"/>
      <c r="I568" s="149"/>
      <c r="J568" s="149"/>
      <c r="K568" s="149"/>
      <c r="L568" s="149"/>
      <c r="M568" s="149"/>
      <c r="N568" s="149"/>
      <c r="O568" s="149"/>
      <c r="P568" s="149"/>
      <c r="Q568" s="149"/>
      <c r="R568" s="149"/>
      <c r="S568" s="149"/>
      <c r="T568" s="149"/>
      <c r="U568" s="149"/>
      <c r="V568" s="149"/>
      <c r="W568" s="149"/>
      <c r="X568" s="149"/>
      <c r="Y568" s="149"/>
      <c r="Z568" s="149"/>
      <c r="AA568" s="149"/>
      <c r="AB568" s="147"/>
      <c r="AC568" s="147"/>
      <c r="AD568" s="147"/>
    </row>
    <row r="569">
      <c r="A569" s="147"/>
      <c r="B569" s="148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49"/>
      <c r="U569" s="149"/>
      <c r="V569" s="149"/>
      <c r="W569" s="149"/>
      <c r="X569" s="149"/>
      <c r="Y569" s="149"/>
      <c r="Z569" s="149"/>
      <c r="AA569" s="149"/>
      <c r="AB569" s="147"/>
      <c r="AC569" s="147"/>
      <c r="AD569" s="147"/>
    </row>
    <row r="570">
      <c r="A570" s="147"/>
      <c r="B570" s="148"/>
      <c r="C570" s="149"/>
      <c r="D570" s="149"/>
      <c r="E570" s="149"/>
      <c r="F570" s="149"/>
      <c r="G570" s="149"/>
      <c r="H570" s="149"/>
      <c r="I570" s="149"/>
      <c r="J570" s="149"/>
      <c r="K570" s="149"/>
      <c r="L570" s="149"/>
      <c r="M570" s="149"/>
      <c r="N570" s="149"/>
      <c r="O570" s="149"/>
      <c r="P570" s="149"/>
      <c r="Q570" s="149"/>
      <c r="R570" s="149"/>
      <c r="S570" s="149"/>
      <c r="T570" s="149"/>
      <c r="U570" s="149"/>
      <c r="V570" s="149"/>
      <c r="W570" s="149"/>
      <c r="X570" s="149"/>
      <c r="Y570" s="149"/>
      <c r="Z570" s="149"/>
      <c r="AA570" s="149"/>
      <c r="AB570" s="147"/>
      <c r="AC570" s="147"/>
      <c r="AD570" s="147"/>
    </row>
    <row r="571">
      <c r="A571" s="147"/>
      <c r="B571" s="148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49"/>
      <c r="U571" s="149"/>
      <c r="V571" s="149"/>
      <c r="W571" s="149"/>
      <c r="X571" s="149"/>
      <c r="Y571" s="149"/>
      <c r="Z571" s="149"/>
      <c r="AA571" s="149"/>
      <c r="AB571" s="147"/>
      <c r="AC571" s="147"/>
      <c r="AD571" s="147"/>
    </row>
    <row r="572">
      <c r="A572" s="147"/>
      <c r="B572" s="148"/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49"/>
      <c r="W572" s="149"/>
      <c r="X572" s="149"/>
      <c r="Y572" s="149"/>
      <c r="Z572" s="149"/>
      <c r="AA572" s="149"/>
      <c r="AB572" s="147"/>
      <c r="AC572" s="147"/>
      <c r="AD572" s="147"/>
    </row>
    <row r="573">
      <c r="A573" s="147"/>
      <c r="B573" s="148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49"/>
      <c r="U573" s="149"/>
      <c r="V573" s="149"/>
      <c r="W573" s="149"/>
      <c r="X573" s="149"/>
      <c r="Y573" s="149"/>
      <c r="Z573" s="149"/>
      <c r="AA573" s="149"/>
      <c r="AB573" s="147"/>
      <c r="AC573" s="147"/>
      <c r="AD573" s="147"/>
    </row>
    <row r="574">
      <c r="A574" s="147"/>
      <c r="B574" s="148"/>
      <c r="C574" s="149"/>
      <c r="D574" s="149"/>
      <c r="E574" s="149"/>
      <c r="F574" s="149"/>
      <c r="G574" s="149"/>
      <c r="H574" s="149"/>
      <c r="I574" s="149"/>
      <c r="J574" s="149"/>
      <c r="K574" s="149"/>
      <c r="L574" s="149"/>
      <c r="M574" s="149"/>
      <c r="N574" s="149"/>
      <c r="O574" s="149"/>
      <c r="P574" s="149"/>
      <c r="Q574" s="149"/>
      <c r="R574" s="149"/>
      <c r="S574" s="149"/>
      <c r="T574" s="149"/>
      <c r="U574" s="149"/>
      <c r="V574" s="149"/>
      <c r="W574" s="149"/>
      <c r="X574" s="149"/>
      <c r="Y574" s="149"/>
      <c r="Z574" s="149"/>
      <c r="AA574" s="149"/>
      <c r="AB574" s="147"/>
      <c r="AC574" s="147"/>
      <c r="AD574" s="147"/>
    </row>
    <row r="575">
      <c r="A575" s="147"/>
      <c r="B575" s="148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49"/>
      <c r="U575" s="149"/>
      <c r="V575" s="149"/>
      <c r="W575" s="149"/>
      <c r="X575" s="149"/>
      <c r="Y575" s="149"/>
      <c r="Z575" s="149"/>
      <c r="AA575" s="149"/>
      <c r="AB575" s="147"/>
      <c r="AC575" s="147"/>
      <c r="AD575" s="147"/>
    </row>
    <row r="576">
      <c r="A576" s="147"/>
      <c r="B576" s="148"/>
      <c r="C576" s="149"/>
      <c r="D576" s="149"/>
      <c r="E576" s="149"/>
      <c r="F576" s="149"/>
      <c r="G576" s="149"/>
      <c r="H576" s="149"/>
      <c r="I576" s="149"/>
      <c r="J576" s="149"/>
      <c r="K576" s="149"/>
      <c r="L576" s="149"/>
      <c r="M576" s="149"/>
      <c r="N576" s="149"/>
      <c r="O576" s="149"/>
      <c r="P576" s="149"/>
      <c r="Q576" s="149"/>
      <c r="R576" s="149"/>
      <c r="S576" s="149"/>
      <c r="T576" s="149"/>
      <c r="U576" s="149"/>
      <c r="V576" s="149"/>
      <c r="W576" s="149"/>
      <c r="X576" s="149"/>
      <c r="Y576" s="149"/>
      <c r="Z576" s="149"/>
      <c r="AA576" s="149"/>
      <c r="AB576" s="147"/>
      <c r="AC576" s="147"/>
      <c r="AD576" s="147"/>
    </row>
    <row r="577">
      <c r="A577" s="147"/>
      <c r="B577" s="148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49"/>
      <c r="U577" s="149"/>
      <c r="V577" s="149"/>
      <c r="W577" s="149"/>
      <c r="X577" s="149"/>
      <c r="Y577" s="149"/>
      <c r="Z577" s="149"/>
      <c r="AA577" s="149"/>
      <c r="AB577" s="147"/>
      <c r="AC577" s="147"/>
      <c r="AD577" s="147"/>
    </row>
    <row r="578">
      <c r="A578" s="147"/>
      <c r="B578" s="148"/>
      <c r="C578" s="149"/>
      <c r="D578" s="149"/>
      <c r="E578" s="149"/>
      <c r="F578" s="149"/>
      <c r="G578" s="149"/>
      <c r="H578" s="149"/>
      <c r="I578" s="149"/>
      <c r="J578" s="149"/>
      <c r="K578" s="149"/>
      <c r="L578" s="149"/>
      <c r="M578" s="149"/>
      <c r="N578" s="149"/>
      <c r="O578" s="149"/>
      <c r="P578" s="149"/>
      <c r="Q578" s="149"/>
      <c r="R578" s="149"/>
      <c r="S578" s="149"/>
      <c r="T578" s="149"/>
      <c r="U578" s="149"/>
      <c r="V578" s="149"/>
      <c r="W578" s="149"/>
      <c r="X578" s="149"/>
      <c r="Y578" s="149"/>
      <c r="Z578" s="149"/>
      <c r="AA578" s="149"/>
      <c r="AB578" s="147"/>
      <c r="AC578" s="147"/>
      <c r="AD578" s="147"/>
    </row>
    <row r="579">
      <c r="A579" s="147"/>
      <c r="B579" s="148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  <c r="AA579" s="149"/>
      <c r="AB579" s="147"/>
      <c r="AC579" s="147"/>
      <c r="AD579" s="147"/>
    </row>
    <row r="580">
      <c r="A580" s="147"/>
      <c r="B580" s="148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149"/>
      <c r="N580" s="149"/>
      <c r="O580" s="149"/>
      <c r="P580" s="149"/>
      <c r="Q580" s="149"/>
      <c r="R580" s="149"/>
      <c r="S580" s="149"/>
      <c r="T580" s="149"/>
      <c r="U580" s="149"/>
      <c r="V580" s="149"/>
      <c r="W580" s="149"/>
      <c r="X580" s="149"/>
      <c r="Y580" s="149"/>
      <c r="Z580" s="149"/>
      <c r="AA580" s="149"/>
      <c r="AB580" s="147"/>
      <c r="AC580" s="147"/>
      <c r="AD580" s="147"/>
    </row>
    <row r="581">
      <c r="A581" s="147"/>
      <c r="B581" s="148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49"/>
      <c r="U581" s="149"/>
      <c r="V581" s="149"/>
      <c r="W581" s="149"/>
      <c r="X581" s="149"/>
      <c r="Y581" s="149"/>
      <c r="Z581" s="149"/>
      <c r="AA581" s="149"/>
      <c r="AB581" s="147"/>
      <c r="AC581" s="147"/>
      <c r="AD581" s="147"/>
    </row>
    <row r="582">
      <c r="A582" s="147"/>
      <c r="B582" s="148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  <c r="Z582" s="149"/>
      <c r="AA582" s="149"/>
      <c r="AB582" s="147"/>
      <c r="AC582" s="147"/>
      <c r="AD582" s="147"/>
    </row>
    <row r="583">
      <c r="A583" s="147"/>
      <c r="B583" s="148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49"/>
      <c r="U583" s="149"/>
      <c r="V583" s="149"/>
      <c r="W583" s="149"/>
      <c r="X583" s="149"/>
      <c r="Y583" s="149"/>
      <c r="Z583" s="149"/>
      <c r="AA583" s="149"/>
      <c r="AB583" s="147"/>
      <c r="AC583" s="147"/>
      <c r="AD583" s="147"/>
    </row>
    <row r="584">
      <c r="A584" s="147"/>
      <c r="B584" s="148"/>
      <c r="C584" s="149"/>
      <c r="D584" s="149"/>
      <c r="E584" s="149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49"/>
      <c r="U584" s="149"/>
      <c r="V584" s="149"/>
      <c r="W584" s="149"/>
      <c r="X584" s="149"/>
      <c r="Y584" s="149"/>
      <c r="Z584" s="149"/>
      <c r="AA584" s="149"/>
      <c r="AB584" s="147"/>
      <c r="AC584" s="147"/>
      <c r="AD584" s="147"/>
    </row>
    <row r="585">
      <c r="A585" s="147"/>
      <c r="B585" s="148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49"/>
      <c r="U585" s="149"/>
      <c r="V585" s="149"/>
      <c r="W585" s="149"/>
      <c r="X585" s="149"/>
      <c r="Y585" s="149"/>
      <c r="Z585" s="149"/>
      <c r="AA585" s="149"/>
      <c r="AB585" s="147"/>
      <c r="AC585" s="147"/>
      <c r="AD585" s="147"/>
    </row>
    <row r="586">
      <c r="A586" s="147"/>
      <c r="B586" s="148"/>
      <c r="C586" s="149"/>
      <c r="D586" s="149"/>
      <c r="E586" s="149"/>
      <c r="F586" s="149"/>
      <c r="G586" s="149"/>
      <c r="H586" s="149"/>
      <c r="I586" s="149"/>
      <c r="J586" s="149"/>
      <c r="K586" s="149"/>
      <c r="L586" s="149"/>
      <c r="M586" s="149"/>
      <c r="N586" s="149"/>
      <c r="O586" s="149"/>
      <c r="P586" s="149"/>
      <c r="Q586" s="149"/>
      <c r="R586" s="149"/>
      <c r="S586" s="149"/>
      <c r="T586" s="149"/>
      <c r="U586" s="149"/>
      <c r="V586" s="149"/>
      <c r="W586" s="149"/>
      <c r="X586" s="149"/>
      <c r="Y586" s="149"/>
      <c r="Z586" s="149"/>
      <c r="AA586" s="149"/>
      <c r="AB586" s="147"/>
      <c r="AC586" s="147"/>
      <c r="AD586" s="147"/>
    </row>
    <row r="587">
      <c r="A587" s="147"/>
      <c r="B587" s="148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49"/>
      <c r="U587" s="149"/>
      <c r="V587" s="149"/>
      <c r="W587" s="149"/>
      <c r="X587" s="149"/>
      <c r="Y587" s="149"/>
      <c r="Z587" s="149"/>
      <c r="AA587" s="149"/>
      <c r="AB587" s="147"/>
      <c r="AC587" s="147"/>
      <c r="AD587" s="147"/>
    </row>
    <row r="588">
      <c r="A588" s="147"/>
      <c r="B588" s="148"/>
      <c r="C588" s="149"/>
      <c r="D588" s="149"/>
      <c r="E588" s="149"/>
      <c r="F588" s="149"/>
      <c r="G588" s="149"/>
      <c r="H588" s="149"/>
      <c r="I588" s="149"/>
      <c r="J588" s="149"/>
      <c r="K588" s="149"/>
      <c r="L588" s="149"/>
      <c r="M588" s="149"/>
      <c r="N588" s="149"/>
      <c r="O588" s="149"/>
      <c r="P588" s="149"/>
      <c r="Q588" s="149"/>
      <c r="R588" s="149"/>
      <c r="S588" s="149"/>
      <c r="T588" s="149"/>
      <c r="U588" s="149"/>
      <c r="V588" s="149"/>
      <c r="W588" s="149"/>
      <c r="X588" s="149"/>
      <c r="Y588" s="149"/>
      <c r="Z588" s="149"/>
      <c r="AA588" s="149"/>
      <c r="AB588" s="147"/>
      <c r="AC588" s="147"/>
      <c r="AD588" s="147"/>
    </row>
    <row r="589">
      <c r="A589" s="147"/>
      <c r="B589" s="148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49"/>
      <c r="U589" s="149"/>
      <c r="V589" s="149"/>
      <c r="W589" s="149"/>
      <c r="X589" s="149"/>
      <c r="Y589" s="149"/>
      <c r="Z589" s="149"/>
      <c r="AA589" s="149"/>
      <c r="AB589" s="147"/>
      <c r="AC589" s="147"/>
      <c r="AD589" s="147"/>
    </row>
    <row r="590">
      <c r="A590" s="147"/>
      <c r="B590" s="148"/>
      <c r="C590" s="149"/>
      <c r="D590" s="149"/>
      <c r="E590" s="149"/>
      <c r="F590" s="149"/>
      <c r="G590" s="149"/>
      <c r="H590" s="149"/>
      <c r="I590" s="149"/>
      <c r="J590" s="149"/>
      <c r="K590" s="149"/>
      <c r="L590" s="149"/>
      <c r="M590" s="149"/>
      <c r="N590" s="149"/>
      <c r="O590" s="149"/>
      <c r="P590" s="149"/>
      <c r="Q590" s="149"/>
      <c r="R590" s="149"/>
      <c r="S590" s="149"/>
      <c r="T590" s="149"/>
      <c r="U590" s="149"/>
      <c r="V590" s="149"/>
      <c r="W590" s="149"/>
      <c r="X590" s="149"/>
      <c r="Y590" s="149"/>
      <c r="Z590" s="149"/>
      <c r="AA590" s="149"/>
      <c r="AB590" s="147"/>
      <c r="AC590" s="147"/>
      <c r="AD590" s="147"/>
    </row>
    <row r="591">
      <c r="A591" s="147"/>
      <c r="B591" s="148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49"/>
      <c r="U591" s="149"/>
      <c r="V591" s="149"/>
      <c r="W591" s="149"/>
      <c r="X591" s="149"/>
      <c r="Y591" s="149"/>
      <c r="Z591" s="149"/>
      <c r="AA591" s="149"/>
      <c r="AB591" s="147"/>
      <c r="AC591" s="147"/>
      <c r="AD591" s="147"/>
    </row>
    <row r="592">
      <c r="A592" s="147"/>
      <c r="B592" s="148"/>
      <c r="C592" s="149"/>
      <c r="D592" s="149"/>
      <c r="E592" s="149"/>
      <c r="F592" s="149"/>
      <c r="G592" s="149"/>
      <c r="H592" s="149"/>
      <c r="I592" s="149"/>
      <c r="J592" s="149"/>
      <c r="K592" s="149"/>
      <c r="L592" s="149"/>
      <c r="M592" s="149"/>
      <c r="N592" s="149"/>
      <c r="O592" s="149"/>
      <c r="P592" s="149"/>
      <c r="Q592" s="149"/>
      <c r="R592" s="149"/>
      <c r="S592" s="149"/>
      <c r="T592" s="149"/>
      <c r="U592" s="149"/>
      <c r="V592" s="149"/>
      <c r="W592" s="149"/>
      <c r="X592" s="149"/>
      <c r="Y592" s="149"/>
      <c r="Z592" s="149"/>
      <c r="AA592" s="149"/>
      <c r="AB592" s="147"/>
      <c r="AC592" s="147"/>
      <c r="AD592" s="147"/>
    </row>
    <row r="593">
      <c r="A593" s="147"/>
      <c r="B593" s="148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49"/>
      <c r="U593" s="149"/>
      <c r="V593" s="149"/>
      <c r="W593" s="149"/>
      <c r="X593" s="149"/>
      <c r="Y593" s="149"/>
      <c r="Z593" s="149"/>
      <c r="AA593" s="149"/>
      <c r="AB593" s="147"/>
      <c r="AC593" s="147"/>
      <c r="AD593" s="147"/>
    </row>
    <row r="594">
      <c r="A594" s="147"/>
      <c r="B594" s="148"/>
      <c r="C594" s="149"/>
      <c r="D594" s="149"/>
      <c r="E594" s="149"/>
      <c r="F594" s="149"/>
      <c r="G594" s="149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49"/>
      <c r="U594" s="149"/>
      <c r="V594" s="149"/>
      <c r="W594" s="149"/>
      <c r="X594" s="149"/>
      <c r="Y594" s="149"/>
      <c r="Z594" s="149"/>
      <c r="AA594" s="149"/>
      <c r="AB594" s="147"/>
      <c r="AC594" s="147"/>
      <c r="AD594" s="147"/>
    </row>
    <row r="595">
      <c r="A595" s="147"/>
      <c r="B595" s="148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49"/>
      <c r="U595" s="149"/>
      <c r="V595" s="149"/>
      <c r="W595" s="149"/>
      <c r="X595" s="149"/>
      <c r="Y595" s="149"/>
      <c r="Z595" s="149"/>
      <c r="AA595" s="149"/>
      <c r="AB595" s="147"/>
      <c r="AC595" s="147"/>
      <c r="AD595" s="147"/>
    </row>
    <row r="596">
      <c r="A596" s="147"/>
      <c r="B596" s="148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49"/>
      <c r="U596" s="149"/>
      <c r="V596" s="149"/>
      <c r="W596" s="149"/>
      <c r="X596" s="149"/>
      <c r="Y596" s="149"/>
      <c r="Z596" s="149"/>
      <c r="AA596" s="149"/>
      <c r="AB596" s="147"/>
      <c r="AC596" s="147"/>
      <c r="AD596" s="147"/>
    </row>
    <row r="597">
      <c r="A597" s="147"/>
      <c r="B597" s="148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49"/>
      <c r="U597" s="149"/>
      <c r="V597" s="149"/>
      <c r="W597" s="149"/>
      <c r="X597" s="149"/>
      <c r="Y597" s="149"/>
      <c r="Z597" s="149"/>
      <c r="AA597" s="149"/>
      <c r="AB597" s="147"/>
      <c r="AC597" s="147"/>
      <c r="AD597" s="147"/>
    </row>
    <row r="598">
      <c r="A598" s="147"/>
      <c r="B598" s="148"/>
      <c r="C598" s="149"/>
      <c r="D598" s="149"/>
      <c r="E598" s="149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49"/>
      <c r="U598" s="149"/>
      <c r="V598" s="149"/>
      <c r="W598" s="149"/>
      <c r="X598" s="149"/>
      <c r="Y598" s="149"/>
      <c r="Z598" s="149"/>
      <c r="AA598" s="149"/>
      <c r="AB598" s="147"/>
      <c r="AC598" s="147"/>
      <c r="AD598" s="147"/>
    </row>
    <row r="599">
      <c r="A599" s="147"/>
      <c r="B599" s="148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49"/>
      <c r="U599" s="149"/>
      <c r="V599" s="149"/>
      <c r="W599" s="149"/>
      <c r="X599" s="149"/>
      <c r="Y599" s="149"/>
      <c r="Z599" s="149"/>
      <c r="AA599" s="149"/>
      <c r="AB599" s="147"/>
      <c r="AC599" s="147"/>
      <c r="AD599" s="147"/>
    </row>
    <row r="600">
      <c r="A600" s="147"/>
      <c r="B600" s="148"/>
      <c r="C600" s="149"/>
      <c r="D600" s="149"/>
      <c r="E600" s="149"/>
      <c r="F600" s="149"/>
      <c r="G600" s="149"/>
      <c r="H600" s="149"/>
      <c r="I600" s="149"/>
      <c r="J600" s="149"/>
      <c r="K600" s="149"/>
      <c r="L600" s="149"/>
      <c r="M600" s="149"/>
      <c r="N600" s="149"/>
      <c r="O600" s="149"/>
      <c r="P600" s="149"/>
      <c r="Q600" s="149"/>
      <c r="R600" s="149"/>
      <c r="S600" s="149"/>
      <c r="T600" s="149"/>
      <c r="U600" s="149"/>
      <c r="V600" s="149"/>
      <c r="W600" s="149"/>
      <c r="X600" s="149"/>
      <c r="Y600" s="149"/>
      <c r="Z600" s="149"/>
      <c r="AA600" s="149"/>
      <c r="AB600" s="147"/>
      <c r="AC600" s="147"/>
      <c r="AD600" s="147"/>
    </row>
    <row r="601">
      <c r="A601" s="147"/>
      <c r="B601" s="148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49"/>
      <c r="U601" s="149"/>
      <c r="V601" s="149"/>
      <c r="W601" s="149"/>
      <c r="X601" s="149"/>
      <c r="Y601" s="149"/>
      <c r="Z601" s="149"/>
      <c r="AA601" s="149"/>
      <c r="AB601" s="147"/>
      <c r="AC601" s="147"/>
      <c r="AD601" s="147"/>
    </row>
    <row r="602">
      <c r="A602" s="147"/>
      <c r="B602" s="148"/>
      <c r="C602" s="149"/>
      <c r="D602" s="149"/>
      <c r="E602" s="149"/>
      <c r="F602" s="149"/>
      <c r="G602" s="149"/>
      <c r="H602" s="149"/>
      <c r="I602" s="149"/>
      <c r="J602" s="149"/>
      <c r="K602" s="149"/>
      <c r="L602" s="149"/>
      <c r="M602" s="149"/>
      <c r="N602" s="149"/>
      <c r="O602" s="149"/>
      <c r="P602" s="149"/>
      <c r="Q602" s="149"/>
      <c r="R602" s="149"/>
      <c r="S602" s="149"/>
      <c r="T602" s="149"/>
      <c r="U602" s="149"/>
      <c r="V602" s="149"/>
      <c r="W602" s="149"/>
      <c r="X602" s="149"/>
      <c r="Y602" s="149"/>
      <c r="Z602" s="149"/>
      <c r="AA602" s="149"/>
      <c r="AB602" s="147"/>
      <c r="AC602" s="147"/>
      <c r="AD602" s="147"/>
    </row>
    <row r="603">
      <c r="A603" s="147"/>
      <c r="B603" s="148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49"/>
      <c r="U603" s="149"/>
      <c r="V603" s="149"/>
      <c r="W603" s="149"/>
      <c r="X603" s="149"/>
      <c r="Y603" s="149"/>
      <c r="Z603" s="149"/>
      <c r="AA603" s="149"/>
      <c r="AB603" s="147"/>
      <c r="AC603" s="147"/>
      <c r="AD603" s="147"/>
    </row>
    <row r="604">
      <c r="A604" s="147"/>
      <c r="B604" s="148"/>
      <c r="C604" s="149"/>
      <c r="D604" s="149"/>
      <c r="E604" s="149"/>
      <c r="F604" s="149"/>
      <c r="G604" s="149"/>
      <c r="H604" s="149"/>
      <c r="I604" s="149"/>
      <c r="J604" s="149"/>
      <c r="K604" s="149"/>
      <c r="L604" s="149"/>
      <c r="M604" s="149"/>
      <c r="N604" s="149"/>
      <c r="O604" s="149"/>
      <c r="P604" s="149"/>
      <c r="Q604" s="149"/>
      <c r="R604" s="149"/>
      <c r="S604" s="149"/>
      <c r="T604" s="149"/>
      <c r="U604" s="149"/>
      <c r="V604" s="149"/>
      <c r="W604" s="149"/>
      <c r="X604" s="149"/>
      <c r="Y604" s="149"/>
      <c r="Z604" s="149"/>
      <c r="AA604" s="149"/>
      <c r="AB604" s="147"/>
      <c r="AC604" s="147"/>
      <c r="AD604" s="147"/>
    </row>
    <row r="605">
      <c r="A605" s="147"/>
      <c r="B605" s="148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49"/>
      <c r="U605" s="149"/>
      <c r="V605" s="149"/>
      <c r="W605" s="149"/>
      <c r="X605" s="149"/>
      <c r="Y605" s="149"/>
      <c r="Z605" s="149"/>
      <c r="AA605" s="149"/>
      <c r="AB605" s="147"/>
      <c r="AC605" s="147"/>
      <c r="AD605" s="147"/>
    </row>
    <row r="606">
      <c r="A606" s="147"/>
      <c r="B606" s="148"/>
      <c r="C606" s="149"/>
      <c r="D606" s="149"/>
      <c r="E606" s="149"/>
      <c r="F606" s="149"/>
      <c r="G606" s="149"/>
      <c r="H606" s="149"/>
      <c r="I606" s="149"/>
      <c r="J606" s="149"/>
      <c r="K606" s="149"/>
      <c r="L606" s="149"/>
      <c r="M606" s="149"/>
      <c r="N606" s="149"/>
      <c r="O606" s="149"/>
      <c r="P606" s="149"/>
      <c r="Q606" s="149"/>
      <c r="R606" s="149"/>
      <c r="S606" s="149"/>
      <c r="T606" s="149"/>
      <c r="U606" s="149"/>
      <c r="V606" s="149"/>
      <c r="W606" s="149"/>
      <c r="X606" s="149"/>
      <c r="Y606" s="149"/>
      <c r="Z606" s="149"/>
      <c r="AA606" s="149"/>
      <c r="AB606" s="147"/>
      <c r="AC606" s="147"/>
      <c r="AD606" s="147"/>
    </row>
    <row r="607">
      <c r="A607" s="147"/>
      <c r="B607" s="148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49"/>
      <c r="U607" s="149"/>
      <c r="V607" s="149"/>
      <c r="W607" s="149"/>
      <c r="X607" s="149"/>
      <c r="Y607" s="149"/>
      <c r="Z607" s="149"/>
      <c r="AA607" s="149"/>
      <c r="AB607" s="147"/>
      <c r="AC607" s="147"/>
      <c r="AD607" s="147"/>
    </row>
    <row r="608">
      <c r="A608" s="147"/>
      <c r="B608" s="148"/>
      <c r="C608" s="149"/>
      <c r="D608" s="149"/>
      <c r="E608" s="149"/>
      <c r="F608" s="149"/>
      <c r="G608" s="149"/>
      <c r="H608" s="149"/>
      <c r="I608" s="149"/>
      <c r="J608" s="149"/>
      <c r="K608" s="149"/>
      <c r="L608" s="149"/>
      <c r="M608" s="149"/>
      <c r="N608" s="149"/>
      <c r="O608" s="149"/>
      <c r="P608" s="149"/>
      <c r="Q608" s="149"/>
      <c r="R608" s="149"/>
      <c r="S608" s="149"/>
      <c r="T608" s="149"/>
      <c r="U608" s="149"/>
      <c r="V608" s="149"/>
      <c r="W608" s="149"/>
      <c r="X608" s="149"/>
      <c r="Y608" s="149"/>
      <c r="Z608" s="149"/>
      <c r="AA608" s="149"/>
      <c r="AB608" s="147"/>
      <c r="AC608" s="147"/>
      <c r="AD608" s="147"/>
    </row>
    <row r="609">
      <c r="A609" s="147"/>
      <c r="B609" s="148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49"/>
      <c r="U609" s="149"/>
      <c r="V609" s="149"/>
      <c r="W609" s="149"/>
      <c r="X609" s="149"/>
      <c r="Y609" s="149"/>
      <c r="Z609" s="149"/>
      <c r="AA609" s="149"/>
      <c r="AB609" s="147"/>
      <c r="AC609" s="147"/>
      <c r="AD609" s="147"/>
    </row>
    <row r="610">
      <c r="A610" s="147"/>
      <c r="B610" s="148"/>
      <c r="C610" s="149"/>
      <c r="D610" s="149"/>
      <c r="E610" s="149"/>
      <c r="F610" s="149"/>
      <c r="G610" s="149"/>
      <c r="H610" s="149"/>
      <c r="I610" s="149"/>
      <c r="J610" s="149"/>
      <c r="K610" s="149"/>
      <c r="L610" s="149"/>
      <c r="M610" s="149"/>
      <c r="N610" s="149"/>
      <c r="O610" s="149"/>
      <c r="P610" s="149"/>
      <c r="Q610" s="149"/>
      <c r="R610" s="149"/>
      <c r="S610" s="149"/>
      <c r="T610" s="149"/>
      <c r="U610" s="149"/>
      <c r="V610" s="149"/>
      <c r="W610" s="149"/>
      <c r="X610" s="149"/>
      <c r="Y610" s="149"/>
      <c r="Z610" s="149"/>
      <c r="AA610" s="149"/>
      <c r="AB610" s="147"/>
      <c r="AC610" s="147"/>
      <c r="AD610" s="147"/>
    </row>
    <row r="611">
      <c r="A611" s="147"/>
      <c r="B611" s="148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49"/>
      <c r="U611" s="149"/>
      <c r="V611" s="149"/>
      <c r="W611" s="149"/>
      <c r="X611" s="149"/>
      <c r="Y611" s="149"/>
      <c r="Z611" s="149"/>
      <c r="AA611" s="149"/>
      <c r="AB611" s="147"/>
      <c r="AC611" s="147"/>
      <c r="AD611" s="147"/>
    </row>
    <row r="612">
      <c r="A612" s="147"/>
      <c r="B612" s="148"/>
      <c r="C612" s="149"/>
      <c r="D612" s="149"/>
      <c r="E612" s="149"/>
      <c r="F612" s="149"/>
      <c r="G612" s="149"/>
      <c r="H612" s="149"/>
      <c r="I612" s="149"/>
      <c r="J612" s="149"/>
      <c r="K612" s="149"/>
      <c r="L612" s="149"/>
      <c r="M612" s="149"/>
      <c r="N612" s="149"/>
      <c r="O612" s="149"/>
      <c r="P612" s="149"/>
      <c r="Q612" s="149"/>
      <c r="R612" s="149"/>
      <c r="S612" s="149"/>
      <c r="T612" s="149"/>
      <c r="U612" s="149"/>
      <c r="V612" s="149"/>
      <c r="W612" s="149"/>
      <c r="X612" s="149"/>
      <c r="Y612" s="149"/>
      <c r="Z612" s="149"/>
      <c r="AA612" s="149"/>
      <c r="AB612" s="147"/>
      <c r="AC612" s="147"/>
      <c r="AD612" s="147"/>
    </row>
    <row r="613">
      <c r="A613" s="147"/>
      <c r="B613" s="148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49"/>
      <c r="U613" s="149"/>
      <c r="V613" s="149"/>
      <c r="W613" s="149"/>
      <c r="X613" s="149"/>
      <c r="Y613" s="149"/>
      <c r="Z613" s="149"/>
      <c r="AA613" s="149"/>
      <c r="AB613" s="147"/>
      <c r="AC613" s="147"/>
      <c r="AD613" s="147"/>
    </row>
    <row r="614">
      <c r="A614" s="147"/>
      <c r="B614" s="148"/>
      <c r="C614" s="149"/>
      <c r="D614" s="149"/>
      <c r="E614" s="149"/>
      <c r="F614" s="149"/>
      <c r="G614" s="149"/>
      <c r="H614" s="149"/>
      <c r="I614" s="149"/>
      <c r="J614" s="149"/>
      <c r="K614" s="149"/>
      <c r="L614" s="149"/>
      <c r="M614" s="149"/>
      <c r="N614" s="149"/>
      <c r="O614" s="149"/>
      <c r="P614" s="149"/>
      <c r="Q614" s="149"/>
      <c r="R614" s="149"/>
      <c r="S614" s="149"/>
      <c r="T614" s="149"/>
      <c r="U614" s="149"/>
      <c r="V614" s="149"/>
      <c r="W614" s="149"/>
      <c r="X614" s="149"/>
      <c r="Y614" s="149"/>
      <c r="Z614" s="149"/>
      <c r="AA614" s="149"/>
      <c r="AB614" s="147"/>
      <c r="AC614" s="147"/>
      <c r="AD614" s="147"/>
    </row>
    <row r="615">
      <c r="A615" s="147"/>
      <c r="B615" s="148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49"/>
      <c r="U615" s="149"/>
      <c r="V615" s="149"/>
      <c r="W615" s="149"/>
      <c r="X615" s="149"/>
      <c r="Y615" s="149"/>
      <c r="Z615" s="149"/>
      <c r="AA615" s="149"/>
      <c r="AB615" s="147"/>
      <c r="AC615" s="147"/>
      <c r="AD615" s="147"/>
    </row>
    <row r="616">
      <c r="A616" s="147"/>
      <c r="B616" s="148"/>
      <c r="C616" s="149"/>
      <c r="D616" s="149"/>
      <c r="E616" s="149"/>
      <c r="F616" s="149"/>
      <c r="G616" s="149"/>
      <c r="H616" s="149"/>
      <c r="I616" s="149"/>
      <c r="J616" s="149"/>
      <c r="K616" s="149"/>
      <c r="L616" s="149"/>
      <c r="M616" s="149"/>
      <c r="N616" s="149"/>
      <c r="O616" s="149"/>
      <c r="P616" s="149"/>
      <c r="Q616" s="149"/>
      <c r="R616" s="149"/>
      <c r="S616" s="149"/>
      <c r="T616" s="149"/>
      <c r="U616" s="149"/>
      <c r="V616" s="149"/>
      <c r="W616" s="149"/>
      <c r="X616" s="149"/>
      <c r="Y616" s="149"/>
      <c r="Z616" s="149"/>
      <c r="AA616" s="149"/>
      <c r="AB616" s="147"/>
      <c r="AC616" s="147"/>
      <c r="AD616" s="147"/>
    </row>
    <row r="617">
      <c r="A617" s="147"/>
      <c r="B617" s="148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49"/>
      <c r="U617" s="149"/>
      <c r="V617" s="149"/>
      <c r="W617" s="149"/>
      <c r="X617" s="149"/>
      <c r="Y617" s="149"/>
      <c r="Z617" s="149"/>
      <c r="AA617" s="149"/>
      <c r="AB617" s="147"/>
      <c r="AC617" s="147"/>
      <c r="AD617" s="147"/>
    </row>
    <row r="618">
      <c r="A618" s="147"/>
      <c r="B618" s="148"/>
      <c r="C618" s="149"/>
      <c r="D618" s="149"/>
      <c r="E618" s="149"/>
      <c r="F618" s="149"/>
      <c r="G618" s="149"/>
      <c r="H618" s="149"/>
      <c r="I618" s="149"/>
      <c r="J618" s="149"/>
      <c r="K618" s="149"/>
      <c r="L618" s="149"/>
      <c r="M618" s="149"/>
      <c r="N618" s="149"/>
      <c r="O618" s="149"/>
      <c r="P618" s="149"/>
      <c r="Q618" s="149"/>
      <c r="R618" s="149"/>
      <c r="S618" s="149"/>
      <c r="T618" s="149"/>
      <c r="U618" s="149"/>
      <c r="V618" s="149"/>
      <c r="W618" s="149"/>
      <c r="X618" s="149"/>
      <c r="Y618" s="149"/>
      <c r="Z618" s="149"/>
      <c r="AA618" s="149"/>
      <c r="AB618" s="147"/>
      <c r="AC618" s="147"/>
      <c r="AD618" s="147"/>
    </row>
    <row r="619">
      <c r="A619" s="147"/>
      <c r="B619" s="148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49"/>
      <c r="U619" s="149"/>
      <c r="V619" s="149"/>
      <c r="W619" s="149"/>
      <c r="X619" s="149"/>
      <c r="Y619" s="149"/>
      <c r="Z619" s="149"/>
      <c r="AA619" s="149"/>
      <c r="AB619" s="147"/>
      <c r="AC619" s="147"/>
      <c r="AD619" s="147"/>
    </row>
    <row r="620">
      <c r="A620" s="147"/>
      <c r="B620" s="148"/>
      <c r="C620" s="149"/>
      <c r="D620" s="149"/>
      <c r="E620" s="149"/>
      <c r="F620" s="149"/>
      <c r="G620" s="149"/>
      <c r="H620" s="149"/>
      <c r="I620" s="149"/>
      <c r="J620" s="149"/>
      <c r="K620" s="149"/>
      <c r="L620" s="149"/>
      <c r="M620" s="149"/>
      <c r="N620" s="149"/>
      <c r="O620" s="149"/>
      <c r="P620" s="149"/>
      <c r="Q620" s="149"/>
      <c r="R620" s="149"/>
      <c r="S620" s="149"/>
      <c r="T620" s="149"/>
      <c r="U620" s="149"/>
      <c r="V620" s="149"/>
      <c r="W620" s="149"/>
      <c r="X620" s="149"/>
      <c r="Y620" s="149"/>
      <c r="Z620" s="149"/>
      <c r="AA620" s="149"/>
      <c r="AB620" s="147"/>
      <c r="AC620" s="147"/>
      <c r="AD620" s="147"/>
    </row>
    <row r="621">
      <c r="A621" s="147"/>
      <c r="B621" s="148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49"/>
      <c r="U621" s="149"/>
      <c r="V621" s="149"/>
      <c r="W621" s="149"/>
      <c r="X621" s="149"/>
      <c r="Y621" s="149"/>
      <c r="Z621" s="149"/>
      <c r="AA621" s="149"/>
      <c r="AB621" s="147"/>
      <c r="AC621" s="147"/>
      <c r="AD621" s="147"/>
    </row>
    <row r="622">
      <c r="A622" s="147"/>
      <c r="B622" s="148"/>
      <c r="C622" s="149"/>
      <c r="D622" s="149"/>
      <c r="E622" s="149"/>
      <c r="F622" s="149"/>
      <c r="G622" s="149"/>
      <c r="H622" s="149"/>
      <c r="I622" s="149"/>
      <c r="J622" s="149"/>
      <c r="K622" s="149"/>
      <c r="L622" s="149"/>
      <c r="M622" s="149"/>
      <c r="N622" s="149"/>
      <c r="O622" s="149"/>
      <c r="P622" s="149"/>
      <c r="Q622" s="149"/>
      <c r="R622" s="149"/>
      <c r="S622" s="149"/>
      <c r="T622" s="149"/>
      <c r="U622" s="149"/>
      <c r="V622" s="149"/>
      <c r="W622" s="149"/>
      <c r="X622" s="149"/>
      <c r="Y622" s="149"/>
      <c r="Z622" s="149"/>
      <c r="AA622" s="149"/>
      <c r="AB622" s="147"/>
      <c r="AC622" s="147"/>
      <c r="AD622" s="147"/>
    </row>
    <row r="623">
      <c r="A623" s="147"/>
      <c r="B623" s="148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49"/>
      <c r="U623" s="149"/>
      <c r="V623" s="149"/>
      <c r="W623" s="149"/>
      <c r="X623" s="149"/>
      <c r="Y623" s="149"/>
      <c r="Z623" s="149"/>
      <c r="AA623" s="149"/>
      <c r="AB623" s="147"/>
      <c r="AC623" s="147"/>
      <c r="AD623" s="147"/>
    </row>
    <row r="624">
      <c r="A624" s="147"/>
      <c r="B624" s="148"/>
      <c r="C624" s="149"/>
      <c r="D624" s="149"/>
      <c r="E624" s="149"/>
      <c r="F624" s="149"/>
      <c r="G624" s="149"/>
      <c r="H624" s="149"/>
      <c r="I624" s="149"/>
      <c r="J624" s="149"/>
      <c r="K624" s="149"/>
      <c r="L624" s="149"/>
      <c r="M624" s="149"/>
      <c r="N624" s="149"/>
      <c r="O624" s="149"/>
      <c r="P624" s="149"/>
      <c r="Q624" s="149"/>
      <c r="R624" s="149"/>
      <c r="S624" s="149"/>
      <c r="T624" s="149"/>
      <c r="U624" s="149"/>
      <c r="V624" s="149"/>
      <c r="W624" s="149"/>
      <c r="X624" s="149"/>
      <c r="Y624" s="149"/>
      <c r="Z624" s="149"/>
      <c r="AA624" s="149"/>
      <c r="AB624" s="147"/>
      <c r="AC624" s="147"/>
      <c r="AD624" s="147"/>
    </row>
    <row r="625">
      <c r="A625" s="147"/>
      <c r="B625" s="148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49"/>
      <c r="U625" s="149"/>
      <c r="V625" s="149"/>
      <c r="W625" s="149"/>
      <c r="X625" s="149"/>
      <c r="Y625" s="149"/>
      <c r="Z625" s="149"/>
      <c r="AA625" s="149"/>
      <c r="AB625" s="147"/>
      <c r="AC625" s="147"/>
      <c r="AD625" s="147"/>
    </row>
    <row r="626">
      <c r="A626" s="147"/>
      <c r="B626" s="148"/>
      <c r="C626" s="149"/>
      <c r="D626" s="149"/>
      <c r="E626" s="149"/>
      <c r="F626" s="149"/>
      <c r="G626" s="149"/>
      <c r="H626" s="149"/>
      <c r="I626" s="149"/>
      <c r="J626" s="149"/>
      <c r="K626" s="149"/>
      <c r="L626" s="149"/>
      <c r="M626" s="149"/>
      <c r="N626" s="149"/>
      <c r="O626" s="149"/>
      <c r="P626" s="149"/>
      <c r="Q626" s="149"/>
      <c r="R626" s="149"/>
      <c r="S626" s="149"/>
      <c r="T626" s="149"/>
      <c r="U626" s="149"/>
      <c r="V626" s="149"/>
      <c r="W626" s="149"/>
      <c r="X626" s="149"/>
      <c r="Y626" s="149"/>
      <c r="Z626" s="149"/>
      <c r="AA626" s="149"/>
      <c r="AB626" s="147"/>
      <c r="AC626" s="147"/>
      <c r="AD626" s="147"/>
    </row>
    <row r="627">
      <c r="A627" s="147"/>
      <c r="B627" s="148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49"/>
      <c r="U627" s="149"/>
      <c r="V627" s="149"/>
      <c r="W627" s="149"/>
      <c r="X627" s="149"/>
      <c r="Y627" s="149"/>
      <c r="Z627" s="149"/>
      <c r="AA627" s="149"/>
      <c r="AB627" s="147"/>
      <c r="AC627" s="147"/>
      <c r="AD627" s="147"/>
    </row>
    <row r="628">
      <c r="A628" s="147"/>
      <c r="B628" s="148"/>
      <c r="C628" s="149"/>
      <c r="D628" s="149"/>
      <c r="E628" s="149"/>
      <c r="F628" s="149"/>
      <c r="G628" s="149"/>
      <c r="H628" s="149"/>
      <c r="I628" s="149"/>
      <c r="J628" s="149"/>
      <c r="K628" s="149"/>
      <c r="L628" s="149"/>
      <c r="M628" s="149"/>
      <c r="N628" s="149"/>
      <c r="O628" s="149"/>
      <c r="P628" s="149"/>
      <c r="Q628" s="149"/>
      <c r="R628" s="149"/>
      <c r="S628" s="149"/>
      <c r="T628" s="149"/>
      <c r="U628" s="149"/>
      <c r="V628" s="149"/>
      <c r="W628" s="149"/>
      <c r="X628" s="149"/>
      <c r="Y628" s="149"/>
      <c r="Z628" s="149"/>
      <c r="AA628" s="149"/>
      <c r="AB628" s="147"/>
      <c r="AC628" s="147"/>
      <c r="AD628" s="147"/>
    </row>
    <row r="629">
      <c r="A629" s="147"/>
      <c r="B629" s="148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49"/>
      <c r="U629" s="149"/>
      <c r="V629" s="149"/>
      <c r="W629" s="149"/>
      <c r="X629" s="149"/>
      <c r="Y629" s="149"/>
      <c r="Z629" s="149"/>
      <c r="AA629" s="149"/>
      <c r="AB629" s="147"/>
      <c r="AC629" s="147"/>
      <c r="AD629" s="147"/>
    </row>
    <row r="630">
      <c r="A630" s="147"/>
      <c r="B630" s="148"/>
      <c r="C630" s="149"/>
      <c r="D630" s="149"/>
      <c r="E630" s="149"/>
      <c r="F630" s="149"/>
      <c r="G630" s="149"/>
      <c r="H630" s="149"/>
      <c r="I630" s="149"/>
      <c r="J630" s="149"/>
      <c r="K630" s="149"/>
      <c r="L630" s="149"/>
      <c r="M630" s="149"/>
      <c r="N630" s="149"/>
      <c r="O630" s="149"/>
      <c r="P630" s="149"/>
      <c r="Q630" s="149"/>
      <c r="R630" s="149"/>
      <c r="S630" s="149"/>
      <c r="T630" s="149"/>
      <c r="U630" s="149"/>
      <c r="V630" s="149"/>
      <c r="W630" s="149"/>
      <c r="X630" s="149"/>
      <c r="Y630" s="149"/>
      <c r="Z630" s="149"/>
      <c r="AA630" s="149"/>
      <c r="AB630" s="147"/>
      <c r="AC630" s="147"/>
      <c r="AD630" s="147"/>
    </row>
    <row r="631">
      <c r="A631" s="147"/>
      <c r="B631" s="148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49"/>
      <c r="U631" s="149"/>
      <c r="V631" s="149"/>
      <c r="W631" s="149"/>
      <c r="X631" s="149"/>
      <c r="Y631" s="149"/>
      <c r="Z631" s="149"/>
      <c r="AA631" s="149"/>
      <c r="AB631" s="147"/>
      <c r="AC631" s="147"/>
      <c r="AD631" s="147"/>
    </row>
    <row r="632">
      <c r="A632" s="147"/>
      <c r="B632" s="148"/>
      <c r="C632" s="149"/>
      <c r="D632" s="149"/>
      <c r="E632" s="149"/>
      <c r="F632" s="149"/>
      <c r="G632" s="149"/>
      <c r="H632" s="149"/>
      <c r="I632" s="149"/>
      <c r="J632" s="149"/>
      <c r="K632" s="149"/>
      <c r="L632" s="149"/>
      <c r="M632" s="149"/>
      <c r="N632" s="149"/>
      <c r="O632" s="149"/>
      <c r="P632" s="149"/>
      <c r="Q632" s="149"/>
      <c r="R632" s="149"/>
      <c r="S632" s="149"/>
      <c r="T632" s="149"/>
      <c r="U632" s="149"/>
      <c r="V632" s="149"/>
      <c r="W632" s="149"/>
      <c r="X632" s="149"/>
      <c r="Y632" s="149"/>
      <c r="Z632" s="149"/>
      <c r="AA632" s="149"/>
      <c r="AB632" s="147"/>
      <c r="AC632" s="147"/>
      <c r="AD632" s="147"/>
    </row>
    <row r="633">
      <c r="A633" s="147"/>
      <c r="B633" s="148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49"/>
      <c r="U633" s="149"/>
      <c r="V633" s="149"/>
      <c r="W633" s="149"/>
      <c r="X633" s="149"/>
      <c r="Y633" s="149"/>
      <c r="Z633" s="149"/>
      <c r="AA633" s="149"/>
      <c r="AB633" s="147"/>
      <c r="AC633" s="147"/>
      <c r="AD633" s="147"/>
    </row>
    <row r="634">
      <c r="A634" s="147"/>
      <c r="B634" s="148"/>
      <c r="C634" s="149"/>
      <c r="D634" s="149"/>
      <c r="E634" s="149"/>
      <c r="F634" s="149"/>
      <c r="G634" s="149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49"/>
      <c r="U634" s="149"/>
      <c r="V634" s="149"/>
      <c r="W634" s="149"/>
      <c r="X634" s="149"/>
      <c r="Y634" s="149"/>
      <c r="Z634" s="149"/>
      <c r="AA634" s="149"/>
      <c r="AB634" s="147"/>
      <c r="AC634" s="147"/>
      <c r="AD634" s="147"/>
    </row>
    <row r="635">
      <c r="A635" s="147"/>
      <c r="B635" s="148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49"/>
      <c r="U635" s="149"/>
      <c r="V635" s="149"/>
      <c r="W635" s="149"/>
      <c r="X635" s="149"/>
      <c r="Y635" s="149"/>
      <c r="Z635" s="149"/>
      <c r="AA635" s="149"/>
      <c r="AB635" s="147"/>
      <c r="AC635" s="147"/>
      <c r="AD635" s="147"/>
    </row>
    <row r="636">
      <c r="A636" s="147"/>
      <c r="B636" s="148"/>
      <c r="C636" s="149"/>
      <c r="D636" s="149"/>
      <c r="E636" s="149"/>
      <c r="F636" s="149"/>
      <c r="G636" s="149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49"/>
      <c r="U636" s="149"/>
      <c r="V636" s="149"/>
      <c r="W636" s="149"/>
      <c r="X636" s="149"/>
      <c r="Y636" s="149"/>
      <c r="Z636" s="149"/>
      <c r="AA636" s="149"/>
      <c r="AB636" s="147"/>
      <c r="AC636" s="147"/>
      <c r="AD636" s="147"/>
    </row>
    <row r="637">
      <c r="A637" s="147"/>
      <c r="B637" s="148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49"/>
      <c r="U637" s="149"/>
      <c r="V637" s="149"/>
      <c r="W637" s="149"/>
      <c r="X637" s="149"/>
      <c r="Y637" s="149"/>
      <c r="Z637" s="149"/>
      <c r="AA637" s="149"/>
      <c r="AB637" s="147"/>
      <c r="AC637" s="147"/>
      <c r="AD637" s="147"/>
    </row>
    <row r="638">
      <c r="A638" s="147"/>
      <c r="B638" s="148"/>
      <c r="C638" s="149"/>
      <c r="D638" s="149"/>
      <c r="E638" s="149"/>
      <c r="F638" s="149"/>
      <c r="G638" s="149"/>
      <c r="H638" s="149"/>
      <c r="I638" s="149"/>
      <c r="J638" s="149"/>
      <c r="K638" s="149"/>
      <c r="L638" s="149"/>
      <c r="M638" s="149"/>
      <c r="N638" s="149"/>
      <c r="O638" s="149"/>
      <c r="P638" s="149"/>
      <c r="Q638" s="149"/>
      <c r="R638" s="149"/>
      <c r="S638" s="149"/>
      <c r="T638" s="149"/>
      <c r="U638" s="149"/>
      <c r="V638" s="149"/>
      <c r="W638" s="149"/>
      <c r="X638" s="149"/>
      <c r="Y638" s="149"/>
      <c r="Z638" s="149"/>
      <c r="AA638" s="149"/>
      <c r="AB638" s="147"/>
      <c r="AC638" s="147"/>
      <c r="AD638" s="147"/>
    </row>
    <row r="639">
      <c r="A639" s="147"/>
      <c r="B639" s="148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49"/>
      <c r="U639" s="149"/>
      <c r="V639" s="149"/>
      <c r="W639" s="149"/>
      <c r="X639" s="149"/>
      <c r="Y639" s="149"/>
      <c r="Z639" s="149"/>
      <c r="AA639" s="149"/>
      <c r="AB639" s="147"/>
      <c r="AC639" s="147"/>
      <c r="AD639" s="147"/>
    </row>
    <row r="640">
      <c r="A640" s="147"/>
      <c r="B640" s="148"/>
      <c r="C640" s="149"/>
      <c r="D640" s="149"/>
      <c r="E640" s="149"/>
      <c r="F640" s="149"/>
      <c r="G640" s="149"/>
      <c r="H640" s="149"/>
      <c r="I640" s="149"/>
      <c r="J640" s="149"/>
      <c r="K640" s="149"/>
      <c r="L640" s="149"/>
      <c r="M640" s="149"/>
      <c r="N640" s="149"/>
      <c r="O640" s="149"/>
      <c r="P640" s="149"/>
      <c r="Q640" s="149"/>
      <c r="R640" s="149"/>
      <c r="S640" s="149"/>
      <c r="T640" s="149"/>
      <c r="U640" s="149"/>
      <c r="V640" s="149"/>
      <c r="W640" s="149"/>
      <c r="X640" s="149"/>
      <c r="Y640" s="149"/>
      <c r="Z640" s="149"/>
      <c r="AA640" s="149"/>
      <c r="AB640" s="147"/>
      <c r="AC640" s="147"/>
      <c r="AD640" s="147"/>
    </row>
    <row r="641">
      <c r="A641" s="147"/>
      <c r="B641" s="148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49"/>
      <c r="U641" s="149"/>
      <c r="V641" s="149"/>
      <c r="W641" s="149"/>
      <c r="X641" s="149"/>
      <c r="Y641" s="149"/>
      <c r="Z641" s="149"/>
      <c r="AA641" s="149"/>
      <c r="AB641" s="147"/>
      <c r="AC641" s="147"/>
      <c r="AD641" s="147"/>
    </row>
    <row r="642">
      <c r="A642" s="147"/>
      <c r="B642" s="148"/>
      <c r="C642" s="149"/>
      <c r="D642" s="149"/>
      <c r="E642" s="149"/>
      <c r="F642" s="149"/>
      <c r="G642" s="149"/>
      <c r="H642" s="149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  <c r="S642" s="149"/>
      <c r="T642" s="149"/>
      <c r="U642" s="149"/>
      <c r="V642" s="149"/>
      <c r="W642" s="149"/>
      <c r="X642" s="149"/>
      <c r="Y642" s="149"/>
      <c r="Z642" s="149"/>
      <c r="AA642" s="149"/>
      <c r="AB642" s="147"/>
      <c r="AC642" s="147"/>
      <c r="AD642" s="147"/>
    </row>
    <row r="643">
      <c r="A643" s="147"/>
      <c r="B643" s="148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49"/>
      <c r="U643" s="149"/>
      <c r="V643" s="149"/>
      <c r="W643" s="149"/>
      <c r="X643" s="149"/>
      <c r="Y643" s="149"/>
      <c r="Z643" s="149"/>
      <c r="AA643" s="149"/>
      <c r="AB643" s="147"/>
      <c r="AC643" s="147"/>
      <c r="AD643" s="147"/>
    </row>
    <row r="644">
      <c r="A644" s="147"/>
      <c r="B644" s="148"/>
      <c r="C644" s="149"/>
      <c r="D644" s="149"/>
      <c r="E644" s="149"/>
      <c r="F644" s="149"/>
      <c r="G644" s="149"/>
      <c r="H644" s="149"/>
      <c r="I644" s="149"/>
      <c r="J644" s="149"/>
      <c r="K644" s="149"/>
      <c r="L644" s="149"/>
      <c r="M644" s="149"/>
      <c r="N644" s="149"/>
      <c r="O644" s="149"/>
      <c r="P644" s="149"/>
      <c r="Q644" s="149"/>
      <c r="R644" s="149"/>
      <c r="S644" s="149"/>
      <c r="T644" s="149"/>
      <c r="U644" s="149"/>
      <c r="V644" s="149"/>
      <c r="W644" s="149"/>
      <c r="X644" s="149"/>
      <c r="Y644" s="149"/>
      <c r="Z644" s="149"/>
      <c r="AA644" s="149"/>
      <c r="AB644" s="147"/>
      <c r="AC644" s="147"/>
      <c r="AD644" s="147"/>
    </row>
    <row r="645">
      <c r="A645" s="147"/>
      <c r="B645" s="148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49"/>
      <c r="U645" s="149"/>
      <c r="V645" s="149"/>
      <c r="W645" s="149"/>
      <c r="X645" s="149"/>
      <c r="Y645" s="149"/>
      <c r="Z645" s="149"/>
      <c r="AA645" s="149"/>
      <c r="AB645" s="147"/>
      <c r="AC645" s="147"/>
      <c r="AD645" s="147"/>
    </row>
    <row r="646">
      <c r="A646" s="147"/>
      <c r="B646" s="148"/>
      <c r="C646" s="149"/>
      <c r="D646" s="149"/>
      <c r="E646" s="149"/>
      <c r="F646" s="149"/>
      <c r="G646" s="149"/>
      <c r="H646" s="149"/>
      <c r="I646" s="149"/>
      <c r="J646" s="149"/>
      <c r="K646" s="149"/>
      <c r="L646" s="149"/>
      <c r="M646" s="149"/>
      <c r="N646" s="149"/>
      <c r="O646" s="149"/>
      <c r="P646" s="149"/>
      <c r="Q646" s="149"/>
      <c r="R646" s="149"/>
      <c r="S646" s="149"/>
      <c r="T646" s="149"/>
      <c r="U646" s="149"/>
      <c r="V646" s="149"/>
      <c r="W646" s="149"/>
      <c r="X646" s="149"/>
      <c r="Y646" s="149"/>
      <c r="Z646" s="149"/>
      <c r="AA646" s="149"/>
      <c r="AB646" s="147"/>
      <c r="AC646" s="147"/>
      <c r="AD646" s="147"/>
    </row>
    <row r="647">
      <c r="A647" s="147"/>
      <c r="B647" s="148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49"/>
      <c r="U647" s="149"/>
      <c r="V647" s="149"/>
      <c r="W647" s="149"/>
      <c r="X647" s="149"/>
      <c r="Y647" s="149"/>
      <c r="Z647" s="149"/>
      <c r="AA647" s="149"/>
      <c r="AB647" s="147"/>
      <c r="AC647" s="147"/>
      <c r="AD647" s="147"/>
    </row>
    <row r="648">
      <c r="A648" s="147"/>
      <c r="B648" s="148"/>
      <c r="C648" s="149"/>
      <c r="D648" s="149"/>
      <c r="E648" s="149"/>
      <c r="F648" s="149"/>
      <c r="G648" s="149"/>
      <c r="H648" s="149"/>
      <c r="I648" s="149"/>
      <c r="J648" s="149"/>
      <c r="K648" s="149"/>
      <c r="L648" s="149"/>
      <c r="M648" s="149"/>
      <c r="N648" s="149"/>
      <c r="O648" s="149"/>
      <c r="P648" s="149"/>
      <c r="Q648" s="149"/>
      <c r="R648" s="149"/>
      <c r="S648" s="149"/>
      <c r="T648" s="149"/>
      <c r="U648" s="149"/>
      <c r="V648" s="149"/>
      <c r="W648" s="149"/>
      <c r="X648" s="149"/>
      <c r="Y648" s="149"/>
      <c r="Z648" s="149"/>
      <c r="AA648" s="149"/>
      <c r="AB648" s="147"/>
      <c r="AC648" s="147"/>
      <c r="AD648" s="147"/>
    </row>
    <row r="649">
      <c r="A649" s="147"/>
      <c r="B649" s="148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49"/>
      <c r="U649" s="149"/>
      <c r="V649" s="149"/>
      <c r="W649" s="149"/>
      <c r="X649" s="149"/>
      <c r="Y649" s="149"/>
      <c r="Z649" s="149"/>
      <c r="AA649" s="149"/>
      <c r="AB649" s="147"/>
      <c r="AC649" s="147"/>
      <c r="AD649" s="147"/>
    </row>
    <row r="650">
      <c r="A650" s="147"/>
      <c r="B650" s="148"/>
      <c r="C650" s="149"/>
      <c r="D650" s="149"/>
      <c r="E650" s="149"/>
      <c r="F650" s="149"/>
      <c r="G650" s="149"/>
      <c r="H650" s="149"/>
      <c r="I650" s="149"/>
      <c r="J650" s="149"/>
      <c r="K650" s="149"/>
      <c r="L650" s="149"/>
      <c r="M650" s="149"/>
      <c r="N650" s="149"/>
      <c r="O650" s="149"/>
      <c r="P650" s="149"/>
      <c r="Q650" s="149"/>
      <c r="R650" s="149"/>
      <c r="S650" s="149"/>
      <c r="T650" s="149"/>
      <c r="U650" s="149"/>
      <c r="V650" s="149"/>
      <c r="W650" s="149"/>
      <c r="X650" s="149"/>
      <c r="Y650" s="149"/>
      <c r="Z650" s="149"/>
      <c r="AA650" s="149"/>
      <c r="AB650" s="147"/>
      <c r="AC650" s="147"/>
      <c r="AD650" s="147"/>
    </row>
    <row r="651">
      <c r="A651" s="147"/>
      <c r="B651" s="148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49"/>
      <c r="U651" s="149"/>
      <c r="V651" s="149"/>
      <c r="W651" s="149"/>
      <c r="X651" s="149"/>
      <c r="Y651" s="149"/>
      <c r="Z651" s="149"/>
      <c r="AA651" s="149"/>
      <c r="AB651" s="147"/>
      <c r="AC651" s="147"/>
      <c r="AD651" s="147"/>
    </row>
    <row r="652">
      <c r="A652" s="147"/>
      <c r="B652" s="148"/>
      <c r="C652" s="149"/>
      <c r="D652" s="149"/>
      <c r="E652" s="149"/>
      <c r="F652" s="149"/>
      <c r="G652" s="149"/>
      <c r="H652" s="149"/>
      <c r="I652" s="149"/>
      <c r="J652" s="149"/>
      <c r="K652" s="149"/>
      <c r="L652" s="149"/>
      <c r="M652" s="149"/>
      <c r="N652" s="149"/>
      <c r="O652" s="149"/>
      <c r="P652" s="149"/>
      <c r="Q652" s="149"/>
      <c r="R652" s="149"/>
      <c r="S652" s="149"/>
      <c r="T652" s="149"/>
      <c r="U652" s="149"/>
      <c r="V652" s="149"/>
      <c r="W652" s="149"/>
      <c r="X652" s="149"/>
      <c r="Y652" s="149"/>
      <c r="Z652" s="149"/>
      <c r="AA652" s="149"/>
      <c r="AB652" s="147"/>
      <c r="AC652" s="147"/>
      <c r="AD652" s="147"/>
    </row>
    <row r="653">
      <c r="A653" s="147"/>
      <c r="B653" s="148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49"/>
      <c r="U653" s="149"/>
      <c r="V653" s="149"/>
      <c r="W653" s="149"/>
      <c r="X653" s="149"/>
      <c r="Y653" s="149"/>
      <c r="Z653" s="149"/>
      <c r="AA653" s="149"/>
      <c r="AB653" s="147"/>
      <c r="AC653" s="147"/>
      <c r="AD653" s="147"/>
    </row>
    <row r="654">
      <c r="A654" s="147"/>
      <c r="B654" s="148"/>
      <c r="C654" s="149"/>
      <c r="D654" s="149"/>
      <c r="E654" s="149"/>
      <c r="F654" s="149"/>
      <c r="G654" s="149"/>
      <c r="H654" s="149"/>
      <c r="I654" s="149"/>
      <c r="J654" s="149"/>
      <c r="K654" s="149"/>
      <c r="L654" s="149"/>
      <c r="M654" s="149"/>
      <c r="N654" s="149"/>
      <c r="O654" s="149"/>
      <c r="P654" s="149"/>
      <c r="Q654" s="149"/>
      <c r="R654" s="149"/>
      <c r="S654" s="149"/>
      <c r="T654" s="149"/>
      <c r="U654" s="149"/>
      <c r="V654" s="149"/>
      <c r="W654" s="149"/>
      <c r="X654" s="149"/>
      <c r="Y654" s="149"/>
      <c r="Z654" s="149"/>
      <c r="AA654" s="149"/>
      <c r="AB654" s="147"/>
      <c r="AC654" s="147"/>
      <c r="AD654" s="147"/>
    </row>
    <row r="655">
      <c r="A655" s="147"/>
      <c r="B655" s="148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49"/>
      <c r="U655" s="149"/>
      <c r="V655" s="149"/>
      <c r="W655" s="149"/>
      <c r="X655" s="149"/>
      <c r="Y655" s="149"/>
      <c r="Z655" s="149"/>
      <c r="AA655" s="149"/>
      <c r="AB655" s="147"/>
      <c r="AC655" s="147"/>
      <c r="AD655" s="147"/>
    </row>
    <row r="656">
      <c r="A656" s="147"/>
      <c r="B656" s="148"/>
      <c r="C656" s="149"/>
      <c r="D656" s="149"/>
      <c r="E656" s="149"/>
      <c r="F656" s="149"/>
      <c r="G656" s="149"/>
      <c r="H656" s="149"/>
      <c r="I656" s="149"/>
      <c r="J656" s="149"/>
      <c r="K656" s="149"/>
      <c r="L656" s="149"/>
      <c r="M656" s="149"/>
      <c r="N656" s="149"/>
      <c r="O656" s="149"/>
      <c r="P656" s="149"/>
      <c r="Q656" s="149"/>
      <c r="R656" s="149"/>
      <c r="S656" s="149"/>
      <c r="T656" s="149"/>
      <c r="U656" s="149"/>
      <c r="V656" s="149"/>
      <c r="W656" s="149"/>
      <c r="X656" s="149"/>
      <c r="Y656" s="149"/>
      <c r="Z656" s="149"/>
      <c r="AA656" s="149"/>
      <c r="AB656" s="147"/>
      <c r="AC656" s="147"/>
      <c r="AD656" s="147"/>
    </row>
    <row r="657">
      <c r="A657" s="147"/>
      <c r="B657" s="148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49"/>
      <c r="U657" s="149"/>
      <c r="V657" s="149"/>
      <c r="W657" s="149"/>
      <c r="X657" s="149"/>
      <c r="Y657" s="149"/>
      <c r="Z657" s="149"/>
      <c r="AA657" s="149"/>
      <c r="AB657" s="147"/>
      <c r="AC657" s="147"/>
      <c r="AD657" s="147"/>
    </row>
    <row r="658">
      <c r="A658" s="147"/>
      <c r="B658" s="148"/>
      <c r="C658" s="149"/>
      <c r="D658" s="149"/>
      <c r="E658" s="149"/>
      <c r="F658" s="149"/>
      <c r="G658" s="149"/>
      <c r="H658" s="149"/>
      <c r="I658" s="149"/>
      <c r="J658" s="149"/>
      <c r="K658" s="149"/>
      <c r="L658" s="149"/>
      <c r="M658" s="149"/>
      <c r="N658" s="149"/>
      <c r="O658" s="149"/>
      <c r="P658" s="149"/>
      <c r="Q658" s="149"/>
      <c r="R658" s="149"/>
      <c r="S658" s="149"/>
      <c r="T658" s="149"/>
      <c r="U658" s="149"/>
      <c r="V658" s="149"/>
      <c r="W658" s="149"/>
      <c r="X658" s="149"/>
      <c r="Y658" s="149"/>
      <c r="Z658" s="149"/>
      <c r="AA658" s="149"/>
      <c r="AB658" s="147"/>
      <c r="AC658" s="147"/>
      <c r="AD658" s="147"/>
    </row>
    <row r="659">
      <c r="A659" s="147"/>
      <c r="B659" s="148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49"/>
      <c r="U659" s="149"/>
      <c r="V659" s="149"/>
      <c r="W659" s="149"/>
      <c r="X659" s="149"/>
      <c r="Y659" s="149"/>
      <c r="Z659" s="149"/>
      <c r="AA659" s="149"/>
      <c r="AB659" s="147"/>
      <c r="AC659" s="147"/>
      <c r="AD659" s="147"/>
    </row>
    <row r="660">
      <c r="A660" s="147"/>
      <c r="B660" s="148"/>
      <c r="C660" s="149"/>
      <c r="D660" s="149"/>
      <c r="E660" s="149"/>
      <c r="F660" s="149"/>
      <c r="G660" s="149"/>
      <c r="H660" s="149"/>
      <c r="I660" s="149"/>
      <c r="J660" s="149"/>
      <c r="K660" s="149"/>
      <c r="L660" s="149"/>
      <c r="M660" s="149"/>
      <c r="N660" s="149"/>
      <c r="O660" s="149"/>
      <c r="P660" s="149"/>
      <c r="Q660" s="149"/>
      <c r="R660" s="149"/>
      <c r="S660" s="149"/>
      <c r="T660" s="149"/>
      <c r="U660" s="149"/>
      <c r="V660" s="149"/>
      <c r="W660" s="149"/>
      <c r="X660" s="149"/>
      <c r="Y660" s="149"/>
      <c r="Z660" s="149"/>
      <c r="AA660" s="149"/>
      <c r="AB660" s="147"/>
      <c r="AC660" s="147"/>
      <c r="AD660" s="147"/>
    </row>
    <row r="661">
      <c r="A661" s="147"/>
      <c r="B661" s="148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49"/>
      <c r="U661" s="149"/>
      <c r="V661" s="149"/>
      <c r="W661" s="149"/>
      <c r="X661" s="149"/>
      <c r="Y661" s="149"/>
      <c r="Z661" s="149"/>
      <c r="AA661" s="149"/>
      <c r="AB661" s="147"/>
      <c r="AC661" s="147"/>
      <c r="AD661" s="147"/>
    </row>
    <row r="662">
      <c r="A662" s="147"/>
      <c r="B662" s="148"/>
      <c r="C662" s="149"/>
      <c r="D662" s="149"/>
      <c r="E662" s="149"/>
      <c r="F662" s="149"/>
      <c r="G662" s="149"/>
      <c r="H662" s="149"/>
      <c r="I662" s="149"/>
      <c r="J662" s="149"/>
      <c r="K662" s="149"/>
      <c r="L662" s="149"/>
      <c r="M662" s="149"/>
      <c r="N662" s="149"/>
      <c r="O662" s="149"/>
      <c r="P662" s="149"/>
      <c r="Q662" s="149"/>
      <c r="R662" s="149"/>
      <c r="S662" s="149"/>
      <c r="T662" s="149"/>
      <c r="U662" s="149"/>
      <c r="V662" s="149"/>
      <c r="W662" s="149"/>
      <c r="X662" s="149"/>
      <c r="Y662" s="149"/>
      <c r="Z662" s="149"/>
      <c r="AA662" s="149"/>
      <c r="AB662" s="147"/>
      <c r="AC662" s="147"/>
      <c r="AD662" s="147"/>
    </row>
    <row r="663">
      <c r="A663" s="147"/>
      <c r="B663" s="148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49"/>
      <c r="U663" s="149"/>
      <c r="V663" s="149"/>
      <c r="W663" s="149"/>
      <c r="X663" s="149"/>
      <c r="Y663" s="149"/>
      <c r="Z663" s="149"/>
      <c r="AA663" s="149"/>
      <c r="AB663" s="147"/>
      <c r="AC663" s="147"/>
      <c r="AD663" s="147"/>
    </row>
    <row r="664">
      <c r="A664" s="147"/>
      <c r="B664" s="148"/>
      <c r="C664" s="149"/>
      <c r="D664" s="149"/>
      <c r="E664" s="149"/>
      <c r="F664" s="149"/>
      <c r="G664" s="149"/>
      <c r="H664" s="149"/>
      <c r="I664" s="149"/>
      <c r="J664" s="149"/>
      <c r="K664" s="149"/>
      <c r="L664" s="149"/>
      <c r="M664" s="149"/>
      <c r="N664" s="149"/>
      <c r="O664" s="149"/>
      <c r="P664" s="149"/>
      <c r="Q664" s="149"/>
      <c r="R664" s="149"/>
      <c r="S664" s="149"/>
      <c r="T664" s="149"/>
      <c r="U664" s="149"/>
      <c r="V664" s="149"/>
      <c r="W664" s="149"/>
      <c r="X664" s="149"/>
      <c r="Y664" s="149"/>
      <c r="Z664" s="149"/>
      <c r="AA664" s="149"/>
      <c r="AB664" s="147"/>
      <c r="AC664" s="147"/>
      <c r="AD664" s="147"/>
    </row>
    <row r="665">
      <c r="A665" s="147"/>
      <c r="B665" s="148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49"/>
      <c r="U665" s="149"/>
      <c r="V665" s="149"/>
      <c r="W665" s="149"/>
      <c r="X665" s="149"/>
      <c r="Y665" s="149"/>
      <c r="Z665" s="149"/>
      <c r="AA665" s="149"/>
      <c r="AB665" s="147"/>
      <c r="AC665" s="147"/>
      <c r="AD665" s="147"/>
    </row>
    <row r="666">
      <c r="A666" s="147"/>
      <c r="B666" s="148"/>
      <c r="C666" s="149"/>
      <c r="D666" s="149"/>
      <c r="E666" s="149"/>
      <c r="F666" s="149"/>
      <c r="G666" s="149"/>
      <c r="H666" s="149"/>
      <c r="I666" s="149"/>
      <c r="J666" s="149"/>
      <c r="K666" s="149"/>
      <c r="L666" s="149"/>
      <c r="M666" s="149"/>
      <c r="N666" s="149"/>
      <c r="O666" s="149"/>
      <c r="P666" s="149"/>
      <c r="Q666" s="149"/>
      <c r="R666" s="149"/>
      <c r="S666" s="149"/>
      <c r="T666" s="149"/>
      <c r="U666" s="149"/>
      <c r="V666" s="149"/>
      <c r="W666" s="149"/>
      <c r="X666" s="149"/>
      <c r="Y666" s="149"/>
      <c r="Z666" s="149"/>
      <c r="AA666" s="149"/>
      <c r="AB666" s="147"/>
      <c r="AC666" s="147"/>
      <c r="AD666" s="147"/>
    </row>
    <row r="667">
      <c r="A667" s="147"/>
      <c r="B667" s="148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49"/>
      <c r="U667" s="149"/>
      <c r="V667" s="149"/>
      <c r="W667" s="149"/>
      <c r="X667" s="149"/>
      <c r="Y667" s="149"/>
      <c r="Z667" s="149"/>
      <c r="AA667" s="149"/>
      <c r="AB667" s="147"/>
      <c r="AC667" s="147"/>
      <c r="AD667" s="147"/>
    </row>
    <row r="668">
      <c r="A668" s="147"/>
      <c r="B668" s="148"/>
      <c r="C668" s="149"/>
      <c r="D668" s="149"/>
      <c r="E668" s="149"/>
      <c r="F668" s="149"/>
      <c r="G668" s="149"/>
      <c r="H668" s="149"/>
      <c r="I668" s="149"/>
      <c r="J668" s="149"/>
      <c r="K668" s="149"/>
      <c r="L668" s="149"/>
      <c r="M668" s="149"/>
      <c r="N668" s="149"/>
      <c r="O668" s="149"/>
      <c r="P668" s="149"/>
      <c r="Q668" s="149"/>
      <c r="R668" s="149"/>
      <c r="S668" s="149"/>
      <c r="T668" s="149"/>
      <c r="U668" s="149"/>
      <c r="V668" s="149"/>
      <c r="W668" s="149"/>
      <c r="X668" s="149"/>
      <c r="Y668" s="149"/>
      <c r="Z668" s="149"/>
      <c r="AA668" s="149"/>
      <c r="AB668" s="147"/>
      <c r="AC668" s="147"/>
      <c r="AD668" s="147"/>
    </row>
    <row r="669">
      <c r="A669" s="147"/>
      <c r="B669" s="148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49"/>
      <c r="U669" s="149"/>
      <c r="V669" s="149"/>
      <c r="W669" s="149"/>
      <c r="X669" s="149"/>
      <c r="Y669" s="149"/>
      <c r="Z669" s="149"/>
      <c r="AA669" s="149"/>
      <c r="AB669" s="147"/>
      <c r="AC669" s="147"/>
      <c r="AD669" s="147"/>
    </row>
    <row r="670">
      <c r="A670" s="147"/>
      <c r="B670" s="148"/>
      <c r="C670" s="149"/>
      <c r="D670" s="149"/>
      <c r="E670" s="149"/>
      <c r="F670" s="149"/>
      <c r="G670" s="149"/>
      <c r="H670" s="149"/>
      <c r="I670" s="149"/>
      <c r="J670" s="149"/>
      <c r="K670" s="149"/>
      <c r="L670" s="149"/>
      <c r="M670" s="149"/>
      <c r="N670" s="149"/>
      <c r="O670" s="149"/>
      <c r="P670" s="149"/>
      <c r="Q670" s="149"/>
      <c r="R670" s="149"/>
      <c r="S670" s="149"/>
      <c r="T670" s="149"/>
      <c r="U670" s="149"/>
      <c r="V670" s="149"/>
      <c r="W670" s="149"/>
      <c r="X670" s="149"/>
      <c r="Y670" s="149"/>
      <c r="Z670" s="149"/>
      <c r="AA670" s="149"/>
      <c r="AB670" s="147"/>
      <c r="AC670" s="147"/>
      <c r="AD670" s="147"/>
    </row>
    <row r="671">
      <c r="A671" s="147"/>
      <c r="B671" s="148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49"/>
      <c r="U671" s="149"/>
      <c r="V671" s="149"/>
      <c r="W671" s="149"/>
      <c r="X671" s="149"/>
      <c r="Y671" s="149"/>
      <c r="Z671" s="149"/>
      <c r="AA671" s="149"/>
      <c r="AB671" s="147"/>
      <c r="AC671" s="147"/>
      <c r="AD671" s="147"/>
    </row>
    <row r="672">
      <c r="A672" s="147"/>
      <c r="B672" s="148"/>
      <c r="C672" s="149"/>
      <c r="D672" s="149"/>
      <c r="E672" s="149"/>
      <c r="F672" s="149"/>
      <c r="G672" s="149"/>
      <c r="H672" s="149"/>
      <c r="I672" s="149"/>
      <c r="J672" s="149"/>
      <c r="K672" s="149"/>
      <c r="L672" s="149"/>
      <c r="M672" s="149"/>
      <c r="N672" s="149"/>
      <c r="O672" s="149"/>
      <c r="P672" s="149"/>
      <c r="Q672" s="149"/>
      <c r="R672" s="149"/>
      <c r="S672" s="149"/>
      <c r="T672" s="149"/>
      <c r="U672" s="149"/>
      <c r="V672" s="149"/>
      <c r="W672" s="149"/>
      <c r="X672" s="149"/>
      <c r="Y672" s="149"/>
      <c r="Z672" s="149"/>
      <c r="AA672" s="149"/>
      <c r="AB672" s="147"/>
      <c r="AC672" s="147"/>
      <c r="AD672" s="147"/>
    </row>
    <row r="673">
      <c r="A673" s="147"/>
      <c r="B673" s="148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49"/>
      <c r="U673" s="149"/>
      <c r="V673" s="149"/>
      <c r="W673" s="149"/>
      <c r="X673" s="149"/>
      <c r="Y673" s="149"/>
      <c r="Z673" s="149"/>
      <c r="AA673" s="149"/>
      <c r="AB673" s="147"/>
      <c r="AC673" s="147"/>
      <c r="AD673" s="147"/>
    </row>
    <row r="674">
      <c r="A674" s="147"/>
      <c r="B674" s="148"/>
      <c r="C674" s="149"/>
      <c r="D674" s="149"/>
      <c r="E674" s="149"/>
      <c r="F674" s="149"/>
      <c r="G674" s="149"/>
      <c r="H674" s="149"/>
      <c r="I674" s="149"/>
      <c r="J674" s="149"/>
      <c r="K674" s="149"/>
      <c r="L674" s="149"/>
      <c r="M674" s="149"/>
      <c r="N674" s="149"/>
      <c r="O674" s="149"/>
      <c r="P674" s="149"/>
      <c r="Q674" s="149"/>
      <c r="R674" s="149"/>
      <c r="S674" s="149"/>
      <c r="T674" s="149"/>
      <c r="U674" s="149"/>
      <c r="V674" s="149"/>
      <c r="W674" s="149"/>
      <c r="X674" s="149"/>
      <c r="Y674" s="149"/>
      <c r="Z674" s="149"/>
      <c r="AA674" s="149"/>
      <c r="AB674" s="147"/>
      <c r="AC674" s="147"/>
      <c r="AD674" s="147"/>
    </row>
    <row r="675">
      <c r="A675" s="147"/>
      <c r="B675" s="148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49"/>
      <c r="U675" s="149"/>
      <c r="V675" s="149"/>
      <c r="W675" s="149"/>
      <c r="X675" s="149"/>
      <c r="Y675" s="149"/>
      <c r="Z675" s="149"/>
      <c r="AA675" s="149"/>
      <c r="AB675" s="147"/>
      <c r="AC675" s="147"/>
      <c r="AD675" s="147"/>
    </row>
    <row r="676">
      <c r="A676" s="147"/>
      <c r="B676" s="148"/>
      <c r="C676" s="149"/>
      <c r="D676" s="149"/>
      <c r="E676" s="149"/>
      <c r="F676" s="149"/>
      <c r="G676" s="149"/>
      <c r="H676" s="149"/>
      <c r="I676" s="149"/>
      <c r="J676" s="149"/>
      <c r="K676" s="149"/>
      <c r="L676" s="149"/>
      <c r="M676" s="149"/>
      <c r="N676" s="149"/>
      <c r="O676" s="149"/>
      <c r="P676" s="149"/>
      <c r="Q676" s="149"/>
      <c r="R676" s="149"/>
      <c r="S676" s="149"/>
      <c r="T676" s="149"/>
      <c r="U676" s="149"/>
      <c r="V676" s="149"/>
      <c r="W676" s="149"/>
      <c r="X676" s="149"/>
      <c r="Y676" s="149"/>
      <c r="Z676" s="149"/>
      <c r="AA676" s="149"/>
      <c r="AB676" s="147"/>
      <c r="AC676" s="147"/>
      <c r="AD676" s="147"/>
    </row>
    <row r="677">
      <c r="A677" s="147"/>
      <c r="B677" s="148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49"/>
      <c r="U677" s="149"/>
      <c r="V677" s="149"/>
      <c r="W677" s="149"/>
      <c r="X677" s="149"/>
      <c r="Y677" s="149"/>
      <c r="Z677" s="149"/>
      <c r="AA677" s="149"/>
      <c r="AB677" s="147"/>
      <c r="AC677" s="147"/>
      <c r="AD677" s="147"/>
    </row>
    <row r="678">
      <c r="A678" s="147"/>
      <c r="B678" s="148"/>
      <c r="C678" s="149"/>
      <c r="D678" s="149"/>
      <c r="E678" s="149"/>
      <c r="F678" s="149"/>
      <c r="G678" s="149"/>
      <c r="H678" s="149"/>
      <c r="I678" s="149"/>
      <c r="J678" s="149"/>
      <c r="K678" s="149"/>
      <c r="L678" s="149"/>
      <c r="M678" s="149"/>
      <c r="N678" s="149"/>
      <c r="O678" s="149"/>
      <c r="P678" s="149"/>
      <c r="Q678" s="149"/>
      <c r="R678" s="149"/>
      <c r="S678" s="149"/>
      <c r="T678" s="149"/>
      <c r="U678" s="149"/>
      <c r="V678" s="149"/>
      <c r="W678" s="149"/>
      <c r="X678" s="149"/>
      <c r="Y678" s="149"/>
      <c r="Z678" s="149"/>
      <c r="AA678" s="149"/>
      <c r="AB678" s="147"/>
      <c r="AC678" s="147"/>
      <c r="AD678" s="147"/>
    </row>
    <row r="679">
      <c r="A679" s="147"/>
      <c r="B679" s="148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49"/>
      <c r="U679" s="149"/>
      <c r="V679" s="149"/>
      <c r="W679" s="149"/>
      <c r="X679" s="149"/>
      <c r="Y679" s="149"/>
      <c r="Z679" s="149"/>
      <c r="AA679" s="149"/>
      <c r="AB679" s="147"/>
      <c r="AC679" s="147"/>
      <c r="AD679" s="147"/>
    </row>
    <row r="680">
      <c r="A680" s="147"/>
      <c r="B680" s="148"/>
      <c r="C680" s="149"/>
      <c r="D680" s="149"/>
      <c r="E680" s="149"/>
      <c r="F680" s="149"/>
      <c r="G680" s="149"/>
      <c r="H680" s="149"/>
      <c r="I680" s="149"/>
      <c r="J680" s="149"/>
      <c r="K680" s="149"/>
      <c r="L680" s="149"/>
      <c r="M680" s="149"/>
      <c r="N680" s="149"/>
      <c r="O680" s="149"/>
      <c r="P680" s="149"/>
      <c r="Q680" s="149"/>
      <c r="R680" s="149"/>
      <c r="S680" s="149"/>
      <c r="T680" s="149"/>
      <c r="U680" s="149"/>
      <c r="V680" s="149"/>
      <c r="W680" s="149"/>
      <c r="X680" s="149"/>
      <c r="Y680" s="149"/>
      <c r="Z680" s="149"/>
      <c r="AA680" s="149"/>
      <c r="AB680" s="147"/>
      <c r="AC680" s="147"/>
      <c r="AD680" s="147"/>
    </row>
    <row r="681">
      <c r="A681" s="147"/>
      <c r="B681" s="148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49"/>
      <c r="U681" s="149"/>
      <c r="V681" s="149"/>
      <c r="W681" s="149"/>
      <c r="X681" s="149"/>
      <c r="Y681" s="149"/>
      <c r="Z681" s="149"/>
      <c r="AA681" s="149"/>
      <c r="AB681" s="147"/>
      <c r="AC681" s="147"/>
      <c r="AD681" s="147"/>
    </row>
    <row r="682">
      <c r="A682" s="147"/>
      <c r="B682" s="148"/>
      <c r="C682" s="149"/>
      <c r="D682" s="149"/>
      <c r="E682" s="149"/>
      <c r="F682" s="149"/>
      <c r="G682" s="149"/>
      <c r="H682" s="149"/>
      <c r="I682" s="149"/>
      <c r="J682" s="149"/>
      <c r="K682" s="149"/>
      <c r="L682" s="149"/>
      <c r="M682" s="149"/>
      <c r="N682" s="149"/>
      <c r="O682" s="149"/>
      <c r="P682" s="149"/>
      <c r="Q682" s="149"/>
      <c r="R682" s="149"/>
      <c r="S682" s="149"/>
      <c r="T682" s="149"/>
      <c r="U682" s="149"/>
      <c r="V682" s="149"/>
      <c r="W682" s="149"/>
      <c r="X682" s="149"/>
      <c r="Y682" s="149"/>
      <c r="Z682" s="149"/>
      <c r="AA682" s="149"/>
      <c r="AB682" s="147"/>
      <c r="AC682" s="147"/>
      <c r="AD682" s="147"/>
    </row>
    <row r="683">
      <c r="A683" s="147"/>
      <c r="B683" s="148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49"/>
      <c r="U683" s="149"/>
      <c r="V683" s="149"/>
      <c r="W683" s="149"/>
      <c r="X683" s="149"/>
      <c r="Y683" s="149"/>
      <c r="Z683" s="149"/>
      <c r="AA683" s="149"/>
      <c r="AB683" s="147"/>
      <c r="AC683" s="147"/>
      <c r="AD683" s="147"/>
    </row>
    <row r="684">
      <c r="A684" s="147"/>
      <c r="B684" s="148"/>
      <c r="C684" s="149"/>
      <c r="D684" s="149"/>
      <c r="E684" s="149"/>
      <c r="F684" s="149"/>
      <c r="G684" s="149"/>
      <c r="H684" s="149"/>
      <c r="I684" s="149"/>
      <c r="J684" s="149"/>
      <c r="K684" s="149"/>
      <c r="L684" s="149"/>
      <c r="M684" s="149"/>
      <c r="N684" s="149"/>
      <c r="O684" s="149"/>
      <c r="P684" s="149"/>
      <c r="Q684" s="149"/>
      <c r="R684" s="149"/>
      <c r="S684" s="149"/>
      <c r="T684" s="149"/>
      <c r="U684" s="149"/>
      <c r="V684" s="149"/>
      <c r="W684" s="149"/>
      <c r="X684" s="149"/>
      <c r="Y684" s="149"/>
      <c r="Z684" s="149"/>
      <c r="AA684" s="149"/>
      <c r="AB684" s="147"/>
      <c r="AC684" s="147"/>
      <c r="AD684" s="147"/>
    </row>
    <row r="685">
      <c r="A685" s="147"/>
      <c r="B685" s="148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49"/>
      <c r="U685" s="149"/>
      <c r="V685" s="149"/>
      <c r="W685" s="149"/>
      <c r="X685" s="149"/>
      <c r="Y685" s="149"/>
      <c r="Z685" s="149"/>
      <c r="AA685" s="149"/>
      <c r="AB685" s="147"/>
      <c r="AC685" s="147"/>
      <c r="AD685" s="147"/>
    </row>
    <row r="686">
      <c r="A686" s="147"/>
      <c r="B686" s="148"/>
      <c r="C686" s="149"/>
      <c r="D686" s="149"/>
      <c r="E686" s="149"/>
      <c r="F686" s="149"/>
      <c r="G686" s="149"/>
      <c r="H686" s="149"/>
      <c r="I686" s="149"/>
      <c r="J686" s="149"/>
      <c r="K686" s="149"/>
      <c r="L686" s="149"/>
      <c r="M686" s="149"/>
      <c r="N686" s="149"/>
      <c r="O686" s="149"/>
      <c r="P686" s="149"/>
      <c r="Q686" s="149"/>
      <c r="R686" s="149"/>
      <c r="S686" s="149"/>
      <c r="T686" s="149"/>
      <c r="U686" s="149"/>
      <c r="V686" s="149"/>
      <c r="W686" s="149"/>
      <c r="X686" s="149"/>
      <c r="Y686" s="149"/>
      <c r="Z686" s="149"/>
      <c r="AA686" s="149"/>
      <c r="AB686" s="147"/>
      <c r="AC686" s="147"/>
      <c r="AD686" s="147"/>
    </row>
    <row r="687">
      <c r="A687" s="147"/>
      <c r="B687" s="148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49"/>
      <c r="U687" s="149"/>
      <c r="V687" s="149"/>
      <c r="W687" s="149"/>
      <c r="X687" s="149"/>
      <c r="Y687" s="149"/>
      <c r="Z687" s="149"/>
      <c r="AA687" s="149"/>
      <c r="AB687" s="147"/>
      <c r="AC687" s="147"/>
      <c r="AD687" s="147"/>
    </row>
    <row r="688">
      <c r="A688" s="147"/>
      <c r="B688" s="148"/>
      <c r="C688" s="149"/>
      <c r="D688" s="149"/>
      <c r="E688" s="149"/>
      <c r="F688" s="149"/>
      <c r="G688" s="149"/>
      <c r="H688" s="149"/>
      <c r="I688" s="149"/>
      <c r="J688" s="149"/>
      <c r="K688" s="149"/>
      <c r="L688" s="149"/>
      <c r="M688" s="149"/>
      <c r="N688" s="149"/>
      <c r="O688" s="149"/>
      <c r="P688" s="149"/>
      <c r="Q688" s="149"/>
      <c r="R688" s="149"/>
      <c r="S688" s="149"/>
      <c r="T688" s="149"/>
      <c r="U688" s="149"/>
      <c r="V688" s="149"/>
      <c r="W688" s="149"/>
      <c r="X688" s="149"/>
      <c r="Y688" s="149"/>
      <c r="Z688" s="149"/>
      <c r="AA688" s="149"/>
      <c r="AB688" s="147"/>
      <c r="AC688" s="147"/>
      <c r="AD688" s="147"/>
    </row>
    <row r="689">
      <c r="A689" s="147"/>
      <c r="B689" s="148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49"/>
      <c r="U689" s="149"/>
      <c r="V689" s="149"/>
      <c r="W689" s="149"/>
      <c r="X689" s="149"/>
      <c r="Y689" s="149"/>
      <c r="Z689" s="149"/>
      <c r="AA689" s="149"/>
      <c r="AB689" s="147"/>
      <c r="AC689" s="147"/>
      <c r="AD689" s="147"/>
    </row>
    <row r="690">
      <c r="A690" s="147"/>
      <c r="B690" s="148"/>
      <c r="C690" s="149"/>
      <c r="D690" s="149"/>
      <c r="E690" s="149"/>
      <c r="F690" s="149"/>
      <c r="G690" s="149"/>
      <c r="H690" s="149"/>
      <c r="I690" s="149"/>
      <c r="J690" s="149"/>
      <c r="K690" s="149"/>
      <c r="L690" s="149"/>
      <c r="M690" s="149"/>
      <c r="N690" s="149"/>
      <c r="O690" s="149"/>
      <c r="P690" s="149"/>
      <c r="Q690" s="149"/>
      <c r="R690" s="149"/>
      <c r="S690" s="149"/>
      <c r="T690" s="149"/>
      <c r="U690" s="149"/>
      <c r="V690" s="149"/>
      <c r="W690" s="149"/>
      <c r="X690" s="149"/>
      <c r="Y690" s="149"/>
      <c r="Z690" s="149"/>
      <c r="AA690" s="149"/>
      <c r="AB690" s="147"/>
      <c r="AC690" s="147"/>
      <c r="AD690" s="147"/>
    </row>
    <row r="691">
      <c r="A691" s="147"/>
      <c r="B691" s="148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49"/>
      <c r="U691" s="149"/>
      <c r="V691" s="149"/>
      <c r="W691" s="149"/>
      <c r="X691" s="149"/>
      <c r="Y691" s="149"/>
      <c r="Z691" s="149"/>
      <c r="AA691" s="149"/>
      <c r="AB691" s="147"/>
      <c r="AC691" s="147"/>
      <c r="AD691" s="147"/>
    </row>
    <row r="692">
      <c r="A692" s="147"/>
      <c r="B692" s="148"/>
      <c r="C692" s="149"/>
      <c r="D692" s="149"/>
      <c r="E692" s="149"/>
      <c r="F692" s="149"/>
      <c r="G692" s="149"/>
      <c r="H692" s="149"/>
      <c r="I692" s="149"/>
      <c r="J692" s="149"/>
      <c r="K692" s="149"/>
      <c r="L692" s="149"/>
      <c r="M692" s="149"/>
      <c r="N692" s="149"/>
      <c r="O692" s="149"/>
      <c r="P692" s="149"/>
      <c r="Q692" s="149"/>
      <c r="R692" s="149"/>
      <c r="S692" s="149"/>
      <c r="T692" s="149"/>
      <c r="U692" s="149"/>
      <c r="V692" s="149"/>
      <c r="W692" s="149"/>
      <c r="X692" s="149"/>
      <c r="Y692" s="149"/>
      <c r="Z692" s="149"/>
      <c r="AA692" s="149"/>
      <c r="AB692" s="147"/>
      <c r="AC692" s="147"/>
      <c r="AD692" s="147"/>
    </row>
    <row r="693">
      <c r="A693" s="147"/>
      <c r="B693" s="148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49"/>
      <c r="U693" s="149"/>
      <c r="V693" s="149"/>
      <c r="W693" s="149"/>
      <c r="X693" s="149"/>
      <c r="Y693" s="149"/>
      <c r="Z693" s="149"/>
      <c r="AA693" s="149"/>
      <c r="AB693" s="147"/>
      <c r="AC693" s="147"/>
      <c r="AD693" s="147"/>
    </row>
    <row r="694">
      <c r="A694" s="147"/>
      <c r="B694" s="148"/>
      <c r="C694" s="149"/>
      <c r="D694" s="149"/>
      <c r="E694" s="149"/>
      <c r="F694" s="149"/>
      <c r="G694" s="149"/>
      <c r="H694" s="149"/>
      <c r="I694" s="149"/>
      <c r="J694" s="149"/>
      <c r="K694" s="149"/>
      <c r="L694" s="149"/>
      <c r="M694" s="149"/>
      <c r="N694" s="149"/>
      <c r="O694" s="149"/>
      <c r="P694" s="149"/>
      <c r="Q694" s="149"/>
      <c r="R694" s="149"/>
      <c r="S694" s="149"/>
      <c r="T694" s="149"/>
      <c r="U694" s="149"/>
      <c r="V694" s="149"/>
      <c r="W694" s="149"/>
      <c r="X694" s="149"/>
      <c r="Y694" s="149"/>
      <c r="Z694" s="149"/>
      <c r="AA694" s="149"/>
      <c r="AB694" s="147"/>
      <c r="AC694" s="147"/>
      <c r="AD694" s="147"/>
    </row>
    <row r="695">
      <c r="A695" s="147"/>
      <c r="B695" s="148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49"/>
      <c r="U695" s="149"/>
      <c r="V695" s="149"/>
      <c r="W695" s="149"/>
      <c r="X695" s="149"/>
      <c r="Y695" s="149"/>
      <c r="Z695" s="149"/>
      <c r="AA695" s="149"/>
      <c r="AB695" s="147"/>
      <c r="AC695" s="147"/>
      <c r="AD695" s="147"/>
    </row>
    <row r="696">
      <c r="A696" s="147"/>
      <c r="B696" s="148"/>
      <c r="C696" s="149"/>
      <c r="D696" s="149"/>
      <c r="E696" s="149"/>
      <c r="F696" s="149"/>
      <c r="G696" s="149"/>
      <c r="H696" s="149"/>
      <c r="I696" s="149"/>
      <c r="J696" s="149"/>
      <c r="K696" s="149"/>
      <c r="L696" s="149"/>
      <c r="M696" s="149"/>
      <c r="N696" s="149"/>
      <c r="O696" s="149"/>
      <c r="P696" s="149"/>
      <c r="Q696" s="149"/>
      <c r="R696" s="149"/>
      <c r="S696" s="149"/>
      <c r="T696" s="149"/>
      <c r="U696" s="149"/>
      <c r="V696" s="149"/>
      <c r="W696" s="149"/>
      <c r="X696" s="149"/>
      <c r="Y696" s="149"/>
      <c r="Z696" s="149"/>
      <c r="AA696" s="149"/>
      <c r="AB696" s="147"/>
      <c r="AC696" s="147"/>
      <c r="AD696" s="147"/>
    </row>
    <row r="697">
      <c r="A697" s="147"/>
      <c r="B697" s="148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49"/>
      <c r="U697" s="149"/>
      <c r="V697" s="149"/>
      <c r="W697" s="149"/>
      <c r="X697" s="149"/>
      <c r="Y697" s="149"/>
      <c r="Z697" s="149"/>
      <c r="AA697" s="149"/>
      <c r="AB697" s="147"/>
      <c r="AC697" s="147"/>
      <c r="AD697" s="147"/>
    </row>
    <row r="698">
      <c r="A698" s="147"/>
      <c r="B698" s="148"/>
      <c r="C698" s="149"/>
      <c r="D698" s="149"/>
      <c r="E698" s="149"/>
      <c r="F698" s="149"/>
      <c r="G698" s="149"/>
      <c r="H698" s="149"/>
      <c r="I698" s="149"/>
      <c r="J698" s="149"/>
      <c r="K698" s="149"/>
      <c r="L698" s="149"/>
      <c r="M698" s="149"/>
      <c r="N698" s="149"/>
      <c r="O698" s="149"/>
      <c r="P698" s="149"/>
      <c r="Q698" s="149"/>
      <c r="R698" s="149"/>
      <c r="S698" s="149"/>
      <c r="T698" s="149"/>
      <c r="U698" s="149"/>
      <c r="V698" s="149"/>
      <c r="W698" s="149"/>
      <c r="X698" s="149"/>
      <c r="Y698" s="149"/>
      <c r="Z698" s="149"/>
      <c r="AA698" s="149"/>
      <c r="AB698" s="147"/>
      <c r="AC698" s="147"/>
      <c r="AD698" s="147"/>
    </row>
    <row r="699">
      <c r="A699" s="147"/>
      <c r="B699" s="148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49"/>
      <c r="U699" s="149"/>
      <c r="V699" s="149"/>
      <c r="W699" s="149"/>
      <c r="X699" s="149"/>
      <c r="Y699" s="149"/>
      <c r="Z699" s="149"/>
      <c r="AA699" s="149"/>
      <c r="AB699" s="147"/>
      <c r="AC699" s="147"/>
      <c r="AD699" s="147"/>
    </row>
    <row r="700">
      <c r="A700" s="147"/>
      <c r="B700" s="148"/>
      <c r="C700" s="149"/>
      <c r="D700" s="149"/>
      <c r="E700" s="149"/>
      <c r="F700" s="149"/>
      <c r="G700" s="149"/>
      <c r="H700" s="149"/>
      <c r="I700" s="149"/>
      <c r="J700" s="149"/>
      <c r="K700" s="149"/>
      <c r="L700" s="149"/>
      <c r="M700" s="149"/>
      <c r="N700" s="149"/>
      <c r="O700" s="149"/>
      <c r="P700" s="149"/>
      <c r="Q700" s="149"/>
      <c r="R700" s="149"/>
      <c r="S700" s="149"/>
      <c r="T700" s="149"/>
      <c r="U700" s="149"/>
      <c r="V700" s="149"/>
      <c r="W700" s="149"/>
      <c r="X700" s="149"/>
      <c r="Y700" s="149"/>
      <c r="Z700" s="149"/>
      <c r="AA700" s="149"/>
      <c r="AB700" s="147"/>
      <c r="AC700" s="147"/>
      <c r="AD700" s="147"/>
    </row>
    <row r="701">
      <c r="A701" s="147"/>
      <c r="B701" s="148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49"/>
      <c r="U701" s="149"/>
      <c r="V701" s="149"/>
      <c r="W701" s="149"/>
      <c r="X701" s="149"/>
      <c r="Y701" s="149"/>
      <c r="Z701" s="149"/>
      <c r="AA701" s="149"/>
      <c r="AB701" s="147"/>
      <c r="AC701" s="147"/>
      <c r="AD701" s="147"/>
    </row>
    <row r="702">
      <c r="A702" s="147"/>
      <c r="B702" s="148"/>
      <c r="C702" s="149"/>
      <c r="D702" s="149"/>
      <c r="E702" s="149"/>
      <c r="F702" s="149"/>
      <c r="G702" s="149"/>
      <c r="H702" s="149"/>
      <c r="I702" s="149"/>
      <c r="J702" s="149"/>
      <c r="K702" s="149"/>
      <c r="L702" s="149"/>
      <c r="M702" s="149"/>
      <c r="N702" s="149"/>
      <c r="O702" s="149"/>
      <c r="P702" s="149"/>
      <c r="Q702" s="149"/>
      <c r="R702" s="149"/>
      <c r="S702" s="149"/>
      <c r="T702" s="149"/>
      <c r="U702" s="149"/>
      <c r="V702" s="149"/>
      <c r="W702" s="149"/>
      <c r="X702" s="149"/>
      <c r="Y702" s="149"/>
      <c r="Z702" s="149"/>
      <c r="AA702" s="149"/>
      <c r="AB702" s="147"/>
      <c r="AC702" s="147"/>
      <c r="AD702" s="147"/>
    </row>
    <row r="703">
      <c r="A703" s="147"/>
      <c r="B703" s="148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49"/>
      <c r="U703" s="149"/>
      <c r="V703" s="149"/>
      <c r="W703" s="149"/>
      <c r="X703" s="149"/>
      <c r="Y703" s="149"/>
      <c r="Z703" s="149"/>
      <c r="AA703" s="149"/>
      <c r="AB703" s="147"/>
      <c r="AC703" s="147"/>
      <c r="AD703" s="147"/>
    </row>
    <row r="704">
      <c r="A704" s="147"/>
      <c r="B704" s="148"/>
      <c r="C704" s="149"/>
      <c r="D704" s="149"/>
      <c r="E704" s="149"/>
      <c r="F704" s="149"/>
      <c r="G704" s="149"/>
      <c r="H704" s="149"/>
      <c r="I704" s="149"/>
      <c r="J704" s="149"/>
      <c r="K704" s="149"/>
      <c r="L704" s="149"/>
      <c r="M704" s="149"/>
      <c r="N704" s="149"/>
      <c r="O704" s="149"/>
      <c r="P704" s="149"/>
      <c r="Q704" s="149"/>
      <c r="R704" s="149"/>
      <c r="S704" s="149"/>
      <c r="T704" s="149"/>
      <c r="U704" s="149"/>
      <c r="V704" s="149"/>
      <c r="W704" s="149"/>
      <c r="X704" s="149"/>
      <c r="Y704" s="149"/>
      <c r="Z704" s="149"/>
      <c r="AA704" s="149"/>
      <c r="AB704" s="147"/>
      <c r="AC704" s="147"/>
      <c r="AD704" s="147"/>
    </row>
    <row r="705">
      <c r="A705" s="147"/>
      <c r="B705" s="148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  <c r="Z705" s="149"/>
      <c r="AA705" s="149"/>
      <c r="AB705" s="147"/>
      <c r="AC705" s="147"/>
      <c r="AD705" s="147"/>
    </row>
    <row r="706">
      <c r="A706" s="147"/>
      <c r="B706" s="148"/>
      <c r="C706" s="149"/>
      <c r="D706" s="149"/>
      <c r="E706" s="149"/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  <c r="Z706" s="149"/>
      <c r="AA706" s="149"/>
      <c r="AB706" s="147"/>
      <c r="AC706" s="147"/>
      <c r="AD706" s="147"/>
    </row>
    <row r="707">
      <c r="A707" s="147"/>
      <c r="B707" s="148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  <c r="Z707" s="149"/>
      <c r="AA707" s="149"/>
      <c r="AB707" s="147"/>
      <c r="AC707" s="147"/>
      <c r="AD707" s="147"/>
    </row>
    <row r="708">
      <c r="A708" s="147"/>
      <c r="B708" s="148"/>
      <c r="C708" s="149"/>
      <c r="D708" s="149"/>
      <c r="E708" s="149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  <c r="Z708" s="149"/>
      <c r="AA708" s="149"/>
      <c r="AB708" s="147"/>
      <c r="AC708" s="147"/>
      <c r="AD708" s="147"/>
    </row>
    <row r="709">
      <c r="A709" s="147"/>
      <c r="B709" s="148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  <c r="Z709" s="149"/>
      <c r="AA709" s="149"/>
      <c r="AB709" s="147"/>
      <c r="AC709" s="147"/>
      <c r="AD709" s="147"/>
    </row>
    <row r="710">
      <c r="A710" s="147"/>
      <c r="B710" s="148"/>
      <c r="C710" s="149"/>
      <c r="D710" s="149"/>
      <c r="E710" s="149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  <c r="Z710" s="149"/>
      <c r="AA710" s="149"/>
      <c r="AB710" s="147"/>
      <c r="AC710" s="147"/>
      <c r="AD710" s="147"/>
    </row>
    <row r="711">
      <c r="A711" s="147"/>
      <c r="B711" s="148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49"/>
      <c r="U711" s="149"/>
      <c r="V711" s="149"/>
      <c r="W711" s="149"/>
      <c r="X711" s="149"/>
      <c r="Y711" s="149"/>
      <c r="Z711" s="149"/>
      <c r="AA711" s="149"/>
      <c r="AB711" s="147"/>
      <c r="AC711" s="147"/>
      <c r="AD711" s="147"/>
    </row>
    <row r="712">
      <c r="A712" s="147"/>
      <c r="B712" s="148"/>
      <c r="C712" s="149"/>
      <c r="D712" s="149"/>
      <c r="E712" s="149"/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49"/>
      <c r="U712" s="149"/>
      <c r="V712" s="149"/>
      <c r="W712" s="149"/>
      <c r="X712" s="149"/>
      <c r="Y712" s="149"/>
      <c r="Z712" s="149"/>
      <c r="AA712" s="149"/>
      <c r="AB712" s="147"/>
      <c r="AC712" s="147"/>
      <c r="AD712" s="147"/>
    </row>
    <row r="713">
      <c r="A713" s="147"/>
      <c r="B713" s="148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49"/>
      <c r="U713" s="149"/>
      <c r="V713" s="149"/>
      <c r="W713" s="149"/>
      <c r="X713" s="149"/>
      <c r="Y713" s="149"/>
      <c r="Z713" s="149"/>
      <c r="AA713" s="149"/>
      <c r="AB713" s="147"/>
      <c r="AC713" s="147"/>
      <c r="AD713" s="147"/>
    </row>
    <row r="714">
      <c r="A714" s="147"/>
      <c r="B714" s="148"/>
      <c r="C714" s="149"/>
      <c r="D714" s="149"/>
      <c r="E714" s="149"/>
      <c r="F714" s="149"/>
      <c r="G714" s="149"/>
      <c r="H714" s="149"/>
      <c r="I714" s="149"/>
      <c r="J714" s="149"/>
      <c r="K714" s="149"/>
      <c r="L714" s="149"/>
      <c r="M714" s="149"/>
      <c r="N714" s="149"/>
      <c r="O714" s="149"/>
      <c r="P714" s="149"/>
      <c r="Q714" s="149"/>
      <c r="R714" s="149"/>
      <c r="S714" s="149"/>
      <c r="T714" s="149"/>
      <c r="U714" s="149"/>
      <c r="V714" s="149"/>
      <c r="W714" s="149"/>
      <c r="X714" s="149"/>
      <c r="Y714" s="149"/>
      <c r="Z714" s="149"/>
      <c r="AA714" s="149"/>
      <c r="AB714" s="147"/>
      <c r="AC714" s="147"/>
      <c r="AD714" s="147"/>
    </row>
    <row r="715">
      <c r="A715" s="147"/>
      <c r="B715" s="148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49"/>
      <c r="U715" s="149"/>
      <c r="V715" s="149"/>
      <c r="W715" s="149"/>
      <c r="X715" s="149"/>
      <c r="Y715" s="149"/>
      <c r="Z715" s="149"/>
      <c r="AA715" s="149"/>
      <c r="AB715" s="147"/>
      <c r="AC715" s="147"/>
      <c r="AD715" s="147"/>
    </row>
    <row r="716">
      <c r="A716" s="147"/>
      <c r="B716" s="148"/>
      <c r="C716" s="149"/>
      <c r="D716" s="149"/>
      <c r="E716" s="149"/>
      <c r="F716" s="149"/>
      <c r="G716" s="149"/>
      <c r="H716" s="149"/>
      <c r="I716" s="149"/>
      <c r="J716" s="149"/>
      <c r="K716" s="149"/>
      <c r="L716" s="149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  <c r="Z716" s="149"/>
      <c r="AA716" s="149"/>
      <c r="AB716" s="147"/>
      <c r="AC716" s="147"/>
      <c r="AD716" s="147"/>
    </row>
    <row r="717">
      <c r="A717" s="147"/>
      <c r="B717" s="148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49"/>
      <c r="U717" s="149"/>
      <c r="V717" s="149"/>
      <c r="W717" s="149"/>
      <c r="X717" s="149"/>
      <c r="Y717" s="149"/>
      <c r="Z717" s="149"/>
      <c r="AA717" s="149"/>
      <c r="AB717" s="147"/>
      <c r="AC717" s="147"/>
      <c r="AD717" s="147"/>
    </row>
    <row r="718">
      <c r="A718" s="147"/>
      <c r="B718" s="148"/>
      <c r="C718" s="149"/>
      <c r="D718" s="149"/>
      <c r="E718" s="149"/>
      <c r="F718" s="149"/>
      <c r="G718" s="149"/>
      <c r="H718" s="149"/>
      <c r="I718" s="149"/>
      <c r="J718" s="149"/>
      <c r="K718" s="149"/>
      <c r="L718" s="149"/>
      <c r="M718" s="149"/>
      <c r="N718" s="149"/>
      <c r="O718" s="149"/>
      <c r="P718" s="149"/>
      <c r="Q718" s="149"/>
      <c r="R718" s="149"/>
      <c r="S718" s="149"/>
      <c r="T718" s="149"/>
      <c r="U718" s="149"/>
      <c r="V718" s="149"/>
      <c r="W718" s="149"/>
      <c r="X718" s="149"/>
      <c r="Y718" s="149"/>
      <c r="Z718" s="149"/>
      <c r="AA718" s="149"/>
      <c r="AB718" s="147"/>
      <c r="AC718" s="147"/>
      <c r="AD718" s="147"/>
    </row>
    <row r="719">
      <c r="A719" s="147"/>
      <c r="B719" s="148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49"/>
      <c r="U719" s="149"/>
      <c r="V719" s="149"/>
      <c r="W719" s="149"/>
      <c r="X719" s="149"/>
      <c r="Y719" s="149"/>
      <c r="Z719" s="149"/>
      <c r="AA719" s="149"/>
      <c r="AB719" s="147"/>
      <c r="AC719" s="147"/>
      <c r="AD719" s="147"/>
    </row>
    <row r="720">
      <c r="A720" s="147"/>
      <c r="B720" s="148"/>
      <c r="C720" s="149"/>
      <c r="D720" s="149"/>
      <c r="E720" s="149"/>
      <c r="F720" s="149"/>
      <c r="G720" s="149"/>
      <c r="H720" s="149"/>
      <c r="I720" s="149"/>
      <c r="J720" s="149"/>
      <c r="K720" s="149"/>
      <c r="L720" s="149"/>
      <c r="M720" s="149"/>
      <c r="N720" s="149"/>
      <c r="O720" s="149"/>
      <c r="P720" s="149"/>
      <c r="Q720" s="149"/>
      <c r="R720" s="149"/>
      <c r="S720" s="149"/>
      <c r="T720" s="149"/>
      <c r="U720" s="149"/>
      <c r="V720" s="149"/>
      <c r="W720" s="149"/>
      <c r="X720" s="149"/>
      <c r="Y720" s="149"/>
      <c r="Z720" s="149"/>
      <c r="AA720" s="149"/>
      <c r="AB720" s="147"/>
      <c r="AC720" s="147"/>
      <c r="AD720" s="147"/>
    </row>
    <row r="721">
      <c r="A721" s="147"/>
      <c r="B721" s="148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49"/>
      <c r="U721" s="149"/>
      <c r="V721" s="149"/>
      <c r="W721" s="149"/>
      <c r="X721" s="149"/>
      <c r="Y721" s="149"/>
      <c r="Z721" s="149"/>
      <c r="AA721" s="149"/>
      <c r="AB721" s="147"/>
      <c r="AC721" s="147"/>
      <c r="AD721" s="147"/>
    </row>
    <row r="722">
      <c r="A722" s="147"/>
      <c r="B722" s="148"/>
      <c r="C722" s="149"/>
      <c r="D722" s="149"/>
      <c r="E722" s="149"/>
      <c r="F722" s="149"/>
      <c r="G722" s="149"/>
      <c r="H722" s="149"/>
      <c r="I722" s="149"/>
      <c r="J722" s="149"/>
      <c r="K722" s="149"/>
      <c r="L722" s="149"/>
      <c r="M722" s="149"/>
      <c r="N722" s="149"/>
      <c r="O722" s="149"/>
      <c r="P722" s="149"/>
      <c r="Q722" s="149"/>
      <c r="R722" s="149"/>
      <c r="S722" s="149"/>
      <c r="T722" s="149"/>
      <c r="U722" s="149"/>
      <c r="V722" s="149"/>
      <c r="W722" s="149"/>
      <c r="X722" s="149"/>
      <c r="Y722" s="149"/>
      <c r="Z722" s="149"/>
      <c r="AA722" s="149"/>
      <c r="AB722" s="147"/>
      <c r="AC722" s="147"/>
      <c r="AD722" s="147"/>
    </row>
    <row r="723">
      <c r="A723" s="147"/>
      <c r="B723" s="148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49"/>
      <c r="U723" s="149"/>
      <c r="V723" s="149"/>
      <c r="W723" s="149"/>
      <c r="X723" s="149"/>
      <c r="Y723" s="149"/>
      <c r="Z723" s="149"/>
      <c r="AA723" s="149"/>
      <c r="AB723" s="147"/>
      <c r="AC723" s="147"/>
      <c r="AD723" s="147"/>
    </row>
    <row r="724">
      <c r="A724" s="147"/>
      <c r="B724" s="148"/>
      <c r="C724" s="149"/>
      <c r="D724" s="149"/>
      <c r="E724" s="149"/>
      <c r="F724" s="149"/>
      <c r="G724" s="149"/>
      <c r="H724" s="149"/>
      <c r="I724" s="149"/>
      <c r="J724" s="149"/>
      <c r="K724" s="149"/>
      <c r="L724" s="149"/>
      <c r="M724" s="149"/>
      <c r="N724" s="149"/>
      <c r="O724" s="149"/>
      <c r="P724" s="149"/>
      <c r="Q724" s="149"/>
      <c r="R724" s="149"/>
      <c r="S724" s="149"/>
      <c r="T724" s="149"/>
      <c r="U724" s="149"/>
      <c r="V724" s="149"/>
      <c r="W724" s="149"/>
      <c r="X724" s="149"/>
      <c r="Y724" s="149"/>
      <c r="Z724" s="149"/>
      <c r="AA724" s="149"/>
      <c r="AB724" s="147"/>
      <c r="AC724" s="147"/>
      <c r="AD724" s="147"/>
    </row>
    <row r="725">
      <c r="A725" s="147"/>
      <c r="B725" s="148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49"/>
      <c r="U725" s="149"/>
      <c r="V725" s="149"/>
      <c r="W725" s="149"/>
      <c r="X725" s="149"/>
      <c r="Y725" s="149"/>
      <c r="Z725" s="149"/>
      <c r="AA725" s="149"/>
      <c r="AB725" s="147"/>
      <c r="AC725" s="147"/>
      <c r="AD725" s="147"/>
    </row>
    <row r="726">
      <c r="A726" s="147"/>
      <c r="B726" s="148"/>
      <c r="C726" s="149"/>
      <c r="D726" s="149"/>
      <c r="E726" s="149"/>
      <c r="F726" s="149"/>
      <c r="G726" s="149"/>
      <c r="H726" s="149"/>
      <c r="I726" s="149"/>
      <c r="J726" s="149"/>
      <c r="K726" s="149"/>
      <c r="L726" s="149"/>
      <c r="M726" s="149"/>
      <c r="N726" s="149"/>
      <c r="O726" s="149"/>
      <c r="P726" s="149"/>
      <c r="Q726" s="149"/>
      <c r="R726" s="149"/>
      <c r="S726" s="149"/>
      <c r="T726" s="149"/>
      <c r="U726" s="149"/>
      <c r="V726" s="149"/>
      <c r="W726" s="149"/>
      <c r="X726" s="149"/>
      <c r="Y726" s="149"/>
      <c r="Z726" s="149"/>
      <c r="AA726" s="149"/>
      <c r="AB726" s="147"/>
      <c r="AC726" s="147"/>
      <c r="AD726" s="147"/>
    </row>
    <row r="727">
      <c r="A727" s="147"/>
      <c r="B727" s="148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49"/>
      <c r="U727" s="149"/>
      <c r="V727" s="149"/>
      <c r="W727" s="149"/>
      <c r="X727" s="149"/>
      <c r="Y727" s="149"/>
      <c r="Z727" s="149"/>
      <c r="AA727" s="149"/>
      <c r="AB727" s="147"/>
      <c r="AC727" s="147"/>
      <c r="AD727" s="147"/>
    </row>
    <row r="728">
      <c r="A728" s="147"/>
      <c r="B728" s="148"/>
      <c r="C728" s="149"/>
      <c r="D728" s="149"/>
      <c r="E728" s="149"/>
      <c r="F728" s="149"/>
      <c r="G728" s="149"/>
      <c r="H728" s="149"/>
      <c r="I728" s="149"/>
      <c r="J728" s="149"/>
      <c r="K728" s="149"/>
      <c r="L728" s="149"/>
      <c r="M728" s="149"/>
      <c r="N728" s="149"/>
      <c r="O728" s="149"/>
      <c r="P728" s="149"/>
      <c r="Q728" s="149"/>
      <c r="R728" s="149"/>
      <c r="S728" s="149"/>
      <c r="T728" s="149"/>
      <c r="U728" s="149"/>
      <c r="V728" s="149"/>
      <c r="W728" s="149"/>
      <c r="X728" s="149"/>
      <c r="Y728" s="149"/>
      <c r="Z728" s="149"/>
      <c r="AA728" s="149"/>
      <c r="AB728" s="147"/>
      <c r="AC728" s="147"/>
      <c r="AD728" s="147"/>
    </row>
    <row r="729">
      <c r="A729" s="147"/>
      <c r="B729" s="148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  <c r="Z729" s="149"/>
      <c r="AA729" s="149"/>
      <c r="AB729" s="147"/>
      <c r="AC729" s="147"/>
      <c r="AD729" s="147"/>
    </row>
    <row r="730">
      <c r="A730" s="147"/>
      <c r="B730" s="148"/>
      <c r="C730" s="149"/>
      <c r="D730" s="149"/>
      <c r="E730" s="149"/>
      <c r="F730" s="149"/>
      <c r="G730" s="149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  <c r="Z730" s="149"/>
      <c r="AA730" s="149"/>
      <c r="AB730" s="147"/>
      <c r="AC730" s="147"/>
      <c r="AD730" s="147"/>
    </row>
    <row r="731">
      <c r="A731" s="147"/>
      <c r="B731" s="148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49"/>
      <c r="U731" s="149"/>
      <c r="V731" s="149"/>
      <c r="W731" s="149"/>
      <c r="X731" s="149"/>
      <c r="Y731" s="149"/>
      <c r="Z731" s="149"/>
      <c r="AA731" s="149"/>
      <c r="AB731" s="147"/>
      <c r="AC731" s="147"/>
      <c r="AD731" s="147"/>
    </row>
    <row r="732">
      <c r="A732" s="147"/>
      <c r="B732" s="148"/>
      <c r="C732" s="149"/>
      <c r="D732" s="149"/>
      <c r="E732" s="149"/>
      <c r="F732" s="149"/>
      <c r="G732" s="149"/>
      <c r="H732" s="149"/>
      <c r="I732" s="149"/>
      <c r="J732" s="149"/>
      <c r="K732" s="149"/>
      <c r="L732" s="149"/>
      <c r="M732" s="149"/>
      <c r="N732" s="149"/>
      <c r="O732" s="149"/>
      <c r="P732" s="149"/>
      <c r="Q732" s="149"/>
      <c r="R732" s="149"/>
      <c r="S732" s="149"/>
      <c r="T732" s="149"/>
      <c r="U732" s="149"/>
      <c r="V732" s="149"/>
      <c r="W732" s="149"/>
      <c r="X732" s="149"/>
      <c r="Y732" s="149"/>
      <c r="Z732" s="149"/>
      <c r="AA732" s="149"/>
      <c r="AB732" s="147"/>
      <c r="AC732" s="147"/>
      <c r="AD732" s="147"/>
    </row>
    <row r="733">
      <c r="A733" s="147"/>
      <c r="B733" s="148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  <c r="Z733" s="149"/>
      <c r="AA733" s="149"/>
      <c r="AB733" s="147"/>
      <c r="AC733" s="147"/>
      <c r="AD733" s="147"/>
    </row>
    <row r="734">
      <c r="A734" s="147"/>
      <c r="B734" s="148"/>
      <c r="C734" s="149"/>
      <c r="D734" s="149"/>
      <c r="E734" s="149"/>
      <c r="F734" s="149"/>
      <c r="G734" s="149"/>
      <c r="H734" s="149"/>
      <c r="I734" s="149"/>
      <c r="J734" s="149"/>
      <c r="K734" s="149"/>
      <c r="L734" s="149"/>
      <c r="M734" s="149"/>
      <c r="N734" s="149"/>
      <c r="O734" s="149"/>
      <c r="P734" s="149"/>
      <c r="Q734" s="149"/>
      <c r="R734" s="149"/>
      <c r="S734" s="149"/>
      <c r="T734" s="149"/>
      <c r="U734" s="149"/>
      <c r="V734" s="149"/>
      <c r="W734" s="149"/>
      <c r="X734" s="149"/>
      <c r="Y734" s="149"/>
      <c r="Z734" s="149"/>
      <c r="AA734" s="149"/>
      <c r="AB734" s="147"/>
      <c r="AC734" s="147"/>
      <c r="AD734" s="147"/>
    </row>
    <row r="735">
      <c r="A735" s="147"/>
      <c r="B735" s="148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49"/>
      <c r="U735" s="149"/>
      <c r="V735" s="149"/>
      <c r="W735" s="149"/>
      <c r="X735" s="149"/>
      <c r="Y735" s="149"/>
      <c r="Z735" s="149"/>
      <c r="AA735" s="149"/>
      <c r="AB735" s="147"/>
      <c r="AC735" s="147"/>
      <c r="AD735" s="147"/>
    </row>
    <row r="736">
      <c r="A736" s="147"/>
      <c r="B736" s="148"/>
      <c r="C736" s="149"/>
      <c r="D736" s="149"/>
      <c r="E736" s="149"/>
      <c r="F736" s="149"/>
      <c r="G736" s="149"/>
      <c r="H736" s="149"/>
      <c r="I736" s="149"/>
      <c r="J736" s="149"/>
      <c r="K736" s="149"/>
      <c r="L736" s="149"/>
      <c r="M736" s="149"/>
      <c r="N736" s="149"/>
      <c r="O736" s="149"/>
      <c r="P736" s="149"/>
      <c r="Q736" s="149"/>
      <c r="R736" s="149"/>
      <c r="S736" s="149"/>
      <c r="T736" s="149"/>
      <c r="U736" s="149"/>
      <c r="V736" s="149"/>
      <c r="W736" s="149"/>
      <c r="X736" s="149"/>
      <c r="Y736" s="149"/>
      <c r="Z736" s="149"/>
      <c r="AA736" s="149"/>
      <c r="AB736" s="147"/>
      <c r="AC736" s="147"/>
      <c r="AD736" s="147"/>
    </row>
    <row r="737">
      <c r="A737" s="147"/>
      <c r="B737" s="148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49"/>
      <c r="U737" s="149"/>
      <c r="V737" s="149"/>
      <c r="W737" s="149"/>
      <c r="X737" s="149"/>
      <c r="Y737" s="149"/>
      <c r="Z737" s="149"/>
      <c r="AA737" s="149"/>
      <c r="AB737" s="147"/>
      <c r="AC737" s="147"/>
      <c r="AD737" s="147"/>
    </row>
    <row r="738">
      <c r="A738" s="147"/>
      <c r="B738" s="148"/>
      <c r="C738" s="149"/>
      <c r="D738" s="149"/>
      <c r="E738" s="149"/>
      <c r="F738" s="149"/>
      <c r="G738" s="149"/>
      <c r="H738" s="149"/>
      <c r="I738" s="149"/>
      <c r="J738" s="149"/>
      <c r="K738" s="149"/>
      <c r="L738" s="149"/>
      <c r="M738" s="149"/>
      <c r="N738" s="149"/>
      <c r="O738" s="149"/>
      <c r="P738" s="149"/>
      <c r="Q738" s="149"/>
      <c r="R738" s="149"/>
      <c r="S738" s="149"/>
      <c r="T738" s="149"/>
      <c r="U738" s="149"/>
      <c r="V738" s="149"/>
      <c r="W738" s="149"/>
      <c r="X738" s="149"/>
      <c r="Y738" s="149"/>
      <c r="Z738" s="149"/>
      <c r="AA738" s="149"/>
      <c r="AB738" s="147"/>
      <c r="AC738" s="147"/>
      <c r="AD738" s="147"/>
    </row>
    <row r="739">
      <c r="A739" s="147"/>
      <c r="B739" s="148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49"/>
      <c r="U739" s="149"/>
      <c r="V739" s="149"/>
      <c r="W739" s="149"/>
      <c r="X739" s="149"/>
      <c r="Y739" s="149"/>
      <c r="Z739" s="149"/>
      <c r="AA739" s="149"/>
      <c r="AB739" s="147"/>
      <c r="AC739" s="147"/>
      <c r="AD739" s="147"/>
    </row>
    <row r="740">
      <c r="A740" s="147"/>
      <c r="B740" s="148"/>
      <c r="C740" s="149"/>
      <c r="D740" s="149"/>
      <c r="E740" s="149"/>
      <c r="F740" s="149"/>
      <c r="G740" s="149"/>
      <c r="H740" s="149"/>
      <c r="I740" s="149"/>
      <c r="J740" s="149"/>
      <c r="K740" s="149"/>
      <c r="L740" s="149"/>
      <c r="M740" s="149"/>
      <c r="N740" s="149"/>
      <c r="O740" s="149"/>
      <c r="P740" s="149"/>
      <c r="Q740" s="149"/>
      <c r="R740" s="149"/>
      <c r="S740" s="149"/>
      <c r="T740" s="149"/>
      <c r="U740" s="149"/>
      <c r="V740" s="149"/>
      <c r="W740" s="149"/>
      <c r="X740" s="149"/>
      <c r="Y740" s="149"/>
      <c r="Z740" s="149"/>
      <c r="AA740" s="149"/>
      <c r="AB740" s="147"/>
      <c r="AC740" s="147"/>
      <c r="AD740" s="147"/>
    </row>
    <row r="741">
      <c r="A741" s="147"/>
      <c r="B741" s="148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49"/>
      <c r="U741" s="149"/>
      <c r="V741" s="149"/>
      <c r="W741" s="149"/>
      <c r="X741" s="149"/>
      <c r="Y741" s="149"/>
      <c r="Z741" s="149"/>
      <c r="AA741" s="149"/>
      <c r="AB741" s="147"/>
      <c r="AC741" s="147"/>
      <c r="AD741" s="147"/>
    </row>
    <row r="742">
      <c r="A742" s="147"/>
      <c r="B742" s="148"/>
      <c r="C742" s="149"/>
      <c r="D742" s="149"/>
      <c r="E742" s="149"/>
      <c r="F742" s="149"/>
      <c r="G742" s="149"/>
      <c r="H742" s="149"/>
      <c r="I742" s="149"/>
      <c r="J742" s="149"/>
      <c r="K742" s="149"/>
      <c r="L742" s="149"/>
      <c r="M742" s="149"/>
      <c r="N742" s="149"/>
      <c r="O742" s="149"/>
      <c r="P742" s="149"/>
      <c r="Q742" s="149"/>
      <c r="R742" s="149"/>
      <c r="S742" s="149"/>
      <c r="T742" s="149"/>
      <c r="U742" s="149"/>
      <c r="V742" s="149"/>
      <c r="W742" s="149"/>
      <c r="X742" s="149"/>
      <c r="Y742" s="149"/>
      <c r="Z742" s="149"/>
      <c r="AA742" s="149"/>
      <c r="AB742" s="147"/>
      <c r="AC742" s="147"/>
      <c r="AD742" s="147"/>
    </row>
    <row r="743">
      <c r="A743" s="147"/>
      <c r="B743" s="148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49"/>
      <c r="U743" s="149"/>
      <c r="V743" s="149"/>
      <c r="W743" s="149"/>
      <c r="X743" s="149"/>
      <c r="Y743" s="149"/>
      <c r="Z743" s="149"/>
      <c r="AA743" s="149"/>
      <c r="AB743" s="147"/>
      <c r="AC743" s="147"/>
      <c r="AD743" s="147"/>
    </row>
    <row r="744">
      <c r="A744" s="147"/>
      <c r="B744" s="148"/>
      <c r="C744" s="149"/>
      <c r="D744" s="149"/>
      <c r="E744" s="149"/>
      <c r="F744" s="149"/>
      <c r="G744" s="149"/>
      <c r="H744" s="149"/>
      <c r="I744" s="149"/>
      <c r="J744" s="149"/>
      <c r="K744" s="149"/>
      <c r="L744" s="149"/>
      <c r="M744" s="149"/>
      <c r="N744" s="149"/>
      <c r="O744" s="149"/>
      <c r="P744" s="149"/>
      <c r="Q744" s="149"/>
      <c r="R744" s="149"/>
      <c r="S744" s="149"/>
      <c r="T744" s="149"/>
      <c r="U744" s="149"/>
      <c r="V744" s="149"/>
      <c r="W744" s="149"/>
      <c r="X744" s="149"/>
      <c r="Y744" s="149"/>
      <c r="Z744" s="149"/>
      <c r="AA744" s="149"/>
      <c r="AB744" s="147"/>
      <c r="AC744" s="147"/>
      <c r="AD744" s="147"/>
    </row>
    <row r="745">
      <c r="A745" s="147"/>
      <c r="B745" s="148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49"/>
      <c r="U745" s="149"/>
      <c r="V745" s="149"/>
      <c r="W745" s="149"/>
      <c r="X745" s="149"/>
      <c r="Y745" s="149"/>
      <c r="Z745" s="149"/>
      <c r="AA745" s="149"/>
      <c r="AB745" s="147"/>
      <c r="AC745" s="147"/>
      <c r="AD745" s="147"/>
    </row>
    <row r="746">
      <c r="A746" s="147"/>
      <c r="B746" s="148"/>
      <c r="C746" s="149"/>
      <c r="D746" s="149"/>
      <c r="E746" s="149"/>
      <c r="F746" s="149"/>
      <c r="G746" s="149"/>
      <c r="H746" s="149"/>
      <c r="I746" s="149"/>
      <c r="J746" s="149"/>
      <c r="K746" s="149"/>
      <c r="L746" s="149"/>
      <c r="M746" s="149"/>
      <c r="N746" s="149"/>
      <c r="O746" s="149"/>
      <c r="P746" s="149"/>
      <c r="Q746" s="149"/>
      <c r="R746" s="149"/>
      <c r="S746" s="149"/>
      <c r="T746" s="149"/>
      <c r="U746" s="149"/>
      <c r="V746" s="149"/>
      <c r="W746" s="149"/>
      <c r="X746" s="149"/>
      <c r="Y746" s="149"/>
      <c r="Z746" s="149"/>
      <c r="AA746" s="149"/>
      <c r="AB746" s="147"/>
      <c r="AC746" s="147"/>
      <c r="AD746" s="147"/>
    </row>
    <row r="747">
      <c r="A747" s="147"/>
      <c r="B747" s="148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49"/>
      <c r="U747" s="149"/>
      <c r="V747" s="149"/>
      <c r="W747" s="149"/>
      <c r="X747" s="149"/>
      <c r="Y747" s="149"/>
      <c r="Z747" s="149"/>
      <c r="AA747" s="149"/>
      <c r="AB747" s="147"/>
      <c r="AC747" s="147"/>
      <c r="AD747" s="147"/>
    </row>
    <row r="748">
      <c r="A748" s="147"/>
      <c r="B748" s="148"/>
      <c r="C748" s="149"/>
      <c r="D748" s="149"/>
      <c r="E748" s="149"/>
      <c r="F748" s="149"/>
      <c r="G748" s="149"/>
      <c r="H748" s="149"/>
      <c r="I748" s="149"/>
      <c r="J748" s="149"/>
      <c r="K748" s="149"/>
      <c r="L748" s="149"/>
      <c r="M748" s="149"/>
      <c r="N748" s="149"/>
      <c r="O748" s="149"/>
      <c r="P748" s="149"/>
      <c r="Q748" s="149"/>
      <c r="R748" s="149"/>
      <c r="S748" s="149"/>
      <c r="T748" s="149"/>
      <c r="U748" s="149"/>
      <c r="V748" s="149"/>
      <c r="W748" s="149"/>
      <c r="X748" s="149"/>
      <c r="Y748" s="149"/>
      <c r="Z748" s="149"/>
      <c r="AA748" s="149"/>
      <c r="AB748" s="147"/>
      <c r="AC748" s="147"/>
      <c r="AD748" s="147"/>
    </row>
    <row r="749">
      <c r="A749" s="147"/>
      <c r="B749" s="148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49"/>
      <c r="U749" s="149"/>
      <c r="V749" s="149"/>
      <c r="W749" s="149"/>
      <c r="X749" s="149"/>
      <c r="Y749" s="149"/>
      <c r="Z749" s="149"/>
      <c r="AA749" s="149"/>
      <c r="AB749" s="147"/>
      <c r="AC749" s="147"/>
      <c r="AD749" s="147"/>
    </row>
    <row r="750">
      <c r="A750" s="147"/>
      <c r="B750" s="148"/>
      <c r="C750" s="149"/>
      <c r="D750" s="149"/>
      <c r="E750" s="149"/>
      <c r="F750" s="149"/>
      <c r="G750" s="149"/>
      <c r="H750" s="149"/>
      <c r="I750" s="149"/>
      <c r="J750" s="149"/>
      <c r="K750" s="149"/>
      <c r="L750" s="149"/>
      <c r="M750" s="149"/>
      <c r="N750" s="149"/>
      <c r="O750" s="149"/>
      <c r="P750" s="149"/>
      <c r="Q750" s="149"/>
      <c r="R750" s="149"/>
      <c r="S750" s="149"/>
      <c r="T750" s="149"/>
      <c r="U750" s="149"/>
      <c r="V750" s="149"/>
      <c r="W750" s="149"/>
      <c r="X750" s="149"/>
      <c r="Y750" s="149"/>
      <c r="Z750" s="149"/>
      <c r="AA750" s="149"/>
      <c r="AB750" s="147"/>
      <c r="AC750" s="147"/>
      <c r="AD750" s="147"/>
    </row>
    <row r="751">
      <c r="A751" s="147"/>
      <c r="B751" s="148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49"/>
      <c r="U751" s="149"/>
      <c r="V751" s="149"/>
      <c r="W751" s="149"/>
      <c r="X751" s="149"/>
      <c r="Y751" s="149"/>
      <c r="Z751" s="149"/>
      <c r="AA751" s="149"/>
      <c r="AB751" s="147"/>
      <c r="AC751" s="147"/>
      <c r="AD751" s="147"/>
    </row>
    <row r="752">
      <c r="A752" s="147"/>
      <c r="B752" s="148"/>
      <c r="C752" s="149"/>
      <c r="D752" s="149"/>
      <c r="E752" s="149"/>
      <c r="F752" s="149"/>
      <c r="G752" s="149"/>
      <c r="H752" s="149"/>
      <c r="I752" s="149"/>
      <c r="J752" s="149"/>
      <c r="K752" s="149"/>
      <c r="L752" s="149"/>
      <c r="M752" s="149"/>
      <c r="N752" s="149"/>
      <c r="O752" s="149"/>
      <c r="P752" s="149"/>
      <c r="Q752" s="149"/>
      <c r="R752" s="149"/>
      <c r="S752" s="149"/>
      <c r="T752" s="149"/>
      <c r="U752" s="149"/>
      <c r="V752" s="149"/>
      <c r="W752" s="149"/>
      <c r="X752" s="149"/>
      <c r="Y752" s="149"/>
      <c r="Z752" s="149"/>
      <c r="AA752" s="149"/>
      <c r="AB752" s="147"/>
      <c r="AC752" s="147"/>
      <c r="AD752" s="147"/>
    </row>
    <row r="753">
      <c r="A753" s="147"/>
      <c r="B753" s="148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49"/>
      <c r="U753" s="149"/>
      <c r="V753" s="149"/>
      <c r="W753" s="149"/>
      <c r="X753" s="149"/>
      <c r="Y753" s="149"/>
      <c r="Z753" s="149"/>
      <c r="AA753" s="149"/>
      <c r="AB753" s="147"/>
      <c r="AC753" s="147"/>
      <c r="AD753" s="147"/>
    </row>
    <row r="754">
      <c r="A754" s="147"/>
      <c r="B754" s="148"/>
      <c r="C754" s="149"/>
      <c r="D754" s="149"/>
      <c r="E754" s="149"/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49"/>
      <c r="U754" s="149"/>
      <c r="V754" s="149"/>
      <c r="W754" s="149"/>
      <c r="X754" s="149"/>
      <c r="Y754" s="149"/>
      <c r="Z754" s="149"/>
      <c r="AA754" s="149"/>
      <c r="AB754" s="147"/>
      <c r="AC754" s="147"/>
      <c r="AD754" s="147"/>
    </row>
    <row r="755">
      <c r="A755" s="147"/>
      <c r="B755" s="148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49"/>
      <c r="U755" s="149"/>
      <c r="V755" s="149"/>
      <c r="W755" s="149"/>
      <c r="X755" s="149"/>
      <c r="Y755" s="149"/>
      <c r="Z755" s="149"/>
      <c r="AA755" s="149"/>
      <c r="AB755" s="147"/>
      <c r="AC755" s="147"/>
      <c r="AD755" s="147"/>
    </row>
    <row r="756">
      <c r="A756" s="147"/>
      <c r="B756" s="148"/>
      <c r="C756" s="149"/>
      <c r="D756" s="149"/>
      <c r="E756" s="149"/>
      <c r="F756" s="149"/>
      <c r="G756" s="149"/>
      <c r="H756" s="149"/>
      <c r="I756" s="149"/>
      <c r="J756" s="149"/>
      <c r="K756" s="149"/>
      <c r="L756" s="149"/>
      <c r="M756" s="149"/>
      <c r="N756" s="149"/>
      <c r="O756" s="149"/>
      <c r="P756" s="149"/>
      <c r="Q756" s="149"/>
      <c r="R756" s="149"/>
      <c r="S756" s="149"/>
      <c r="T756" s="149"/>
      <c r="U756" s="149"/>
      <c r="V756" s="149"/>
      <c r="W756" s="149"/>
      <c r="X756" s="149"/>
      <c r="Y756" s="149"/>
      <c r="Z756" s="149"/>
      <c r="AA756" s="149"/>
      <c r="AB756" s="147"/>
      <c r="AC756" s="147"/>
      <c r="AD756" s="147"/>
    </row>
    <row r="757">
      <c r="A757" s="147"/>
      <c r="B757" s="148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49"/>
      <c r="U757" s="149"/>
      <c r="V757" s="149"/>
      <c r="W757" s="149"/>
      <c r="X757" s="149"/>
      <c r="Y757" s="149"/>
      <c r="Z757" s="149"/>
      <c r="AA757" s="149"/>
      <c r="AB757" s="147"/>
      <c r="AC757" s="147"/>
      <c r="AD757" s="147"/>
    </row>
    <row r="758">
      <c r="A758" s="147"/>
      <c r="B758" s="148"/>
      <c r="C758" s="149"/>
      <c r="D758" s="149"/>
      <c r="E758" s="149"/>
      <c r="F758" s="149"/>
      <c r="G758" s="149"/>
      <c r="H758" s="149"/>
      <c r="I758" s="149"/>
      <c r="J758" s="149"/>
      <c r="K758" s="149"/>
      <c r="L758" s="149"/>
      <c r="M758" s="149"/>
      <c r="N758" s="149"/>
      <c r="O758" s="149"/>
      <c r="P758" s="149"/>
      <c r="Q758" s="149"/>
      <c r="R758" s="149"/>
      <c r="S758" s="149"/>
      <c r="T758" s="149"/>
      <c r="U758" s="149"/>
      <c r="V758" s="149"/>
      <c r="W758" s="149"/>
      <c r="X758" s="149"/>
      <c r="Y758" s="149"/>
      <c r="Z758" s="149"/>
      <c r="AA758" s="149"/>
      <c r="AB758" s="147"/>
      <c r="AC758" s="147"/>
      <c r="AD758" s="147"/>
    </row>
    <row r="759">
      <c r="A759" s="147"/>
      <c r="B759" s="148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49"/>
      <c r="U759" s="149"/>
      <c r="V759" s="149"/>
      <c r="W759" s="149"/>
      <c r="X759" s="149"/>
      <c r="Y759" s="149"/>
      <c r="Z759" s="149"/>
      <c r="AA759" s="149"/>
      <c r="AB759" s="147"/>
      <c r="AC759" s="147"/>
      <c r="AD759" s="147"/>
    </row>
    <row r="760">
      <c r="A760" s="147"/>
      <c r="B760" s="148"/>
      <c r="C760" s="149"/>
      <c r="D760" s="149"/>
      <c r="E760" s="149"/>
      <c r="F760" s="149"/>
      <c r="G760" s="149"/>
      <c r="H760" s="149"/>
      <c r="I760" s="149"/>
      <c r="J760" s="149"/>
      <c r="K760" s="149"/>
      <c r="L760" s="149"/>
      <c r="M760" s="149"/>
      <c r="N760" s="149"/>
      <c r="O760" s="149"/>
      <c r="P760" s="149"/>
      <c r="Q760" s="149"/>
      <c r="R760" s="149"/>
      <c r="S760" s="149"/>
      <c r="T760" s="149"/>
      <c r="U760" s="149"/>
      <c r="V760" s="149"/>
      <c r="W760" s="149"/>
      <c r="X760" s="149"/>
      <c r="Y760" s="149"/>
      <c r="Z760" s="149"/>
      <c r="AA760" s="149"/>
      <c r="AB760" s="147"/>
      <c r="AC760" s="147"/>
      <c r="AD760" s="147"/>
    </row>
    <row r="761">
      <c r="A761" s="147"/>
      <c r="B761" s="148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49"/>
      <c r="U761" s="149"/>
      <c r="V761" s="149"/>
      <c r="W761" s="149"/>
      <c r="X761" s="149"/>
      <c r="Y761" s="149"/>
      <c r="Z761" s="149"/>
      <c r="AA761" s="149"/>
      <c r="AB761" s="147"/>
      <c r="AC761" s="147"/>
      <c r="AD761" s="147"/>
    </row>
    <row r="762">
      <c r="A762" s="147"/>
      <c r="B762" s="148"/>
      <c r="C762" s="149"/>
      <c r="D762" s="149"/>
      <c r="E762" s="149"/>
      <c r="F762" s="149"/>
      <c r="G762" s="149"/>
      <c r="H762" s="149"/>
      <c r="I762" s="149"/>
      <c r="J762" s="149"/>
      <c r="K762" s="149"/>
      <c r="L762" s="149"/>
      <c r="M762" s="149"/>
      <c r="N762" s="149"/>
      <c r="O762" s="149"/>
      <c r="P762" s="149"/>
      <c r="Q762" s="149"/>
      <c r="R762" s="149"/>
      <c r="S762" s="149"/>
      <c r="T762" s="149"/>
      <c r="U762" s="149"/>
      <c r="V762" s="149"/>
      <c r="W762" s="149"/>
      <c r="X762" s="149"/>
      <c r="Y762" s="149"/>
      <c r="Z762" s="149"/>
      <c r="AA762" s="149"/>
      <c r="AB762" s="147"/>
      <c r="AC762" s="147"/>
      <c r="AD762" s="147"/>
    </row>
    <row r="763">
      <c r="A763" s="147"/>
      <c r="B763" s="148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49"/>
      <c r="U763" s="149"/>
      <c r="V763" s="149"/>
      <c r="W763" s="149"/>
      <c r="X763" s="149"/>
      <c r="Y763" s="149"/>
      <c r="Z763" s="149"/>
      <c r="AA763" s="149"/>
      <c r="AB763" s="147"/>
      <c r="AC763" s="147"/>
      <c r="AD763" s="147"/>
    </row>
    <row r="764">
      <c r="A764" s="147"/>
      <c r="B764" s="148"/>
      <c r="C764" s="149"/>
      <c r="D764" s="149"/>
      <c r="E764" s="149"/>
      <c r="F764" s="149"/>
      <c r="G764" s="149"/>
      <c r="H764" s="149"/>
      <c r="I764" s="149"/>
      <c r="J764" s="149"/>
      <c r="K764" s="149"/>
      <c r="L764" s="149"/>
      <c r="M764" s="149"/>
      <c r="N764" s="149"/>
      <c r="O764" s="149"/>
      <c r="P764" s="149"/>
      <c r="Q764" s="149"/>
      <c r="R764" s="149"/>
      <c r="S764" s="149"/>
      <c r="T764" s="149"/>
      <c r="U764" s="149"/>
      <c r="V764" s="149"/>
      <c r="W764" s="149"/>
      <c r="X764" s="149"/>
      <c r="Y764" s="149"/>
      <c r="Z764" s="149"/>
      <c r="AA764" s="149"/>
      <c r="AB764" s="147"/>
      <c r="AC764" s="147"/>
      <c r="AD764" s="147"/>
    </row>
    <row r="765">
      <c r="A765" s="147"/>
      <c r="B765" s="148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49"/>
      <c r="U765" s="149"/>
      <c r="V765" s="149"/>
      <c r="W765" s="149"/>
      <c r="X765" s="149"/>
      <c r="Y765" s="149"/>
      <c r="Z765" s="149"/>
      <c r="AA765" s="149"/>
      <c r="AB765" s="147"/>
      <c r="AC765" s="147"/>
      <c r="AD765" s="147"/>
    </row>
    <row r="766">
      <c r="A766" s="147"/>
      <c r="B766" s="148"/>
      <c r="C766" s="149"/>
      <c r="D766" s="149"/>
      <c r="E766" s="149"/>
      <c r="F766" s="149"/>
      <c r="G766" s="149"/>
      <c r="H766" s="149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49"/>
      <c r="T766" s="149"/>
      <c r="U766" s="149"/>
      <c r="V766" s="149"/>
      <c r="W766" s="149"/>
      <c r="X766" s="149"/>
      <c r="Y766" s="149"/>
      <c r="Z766" s="149"/>
      <c r="AA766" s="149"/>
      <c r="AB766" s="147"/>
      <c r="AC766" s="147"/>
      <c r="AD766" s="147"/>
    </row>
    <row r="767">
      <c r="A767" s="147"/>
      <c r="B767" s="148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49"/>
      <c r="U767" s="149"/>
      <c r="V767" s="149"/>
      <c r="W767" s="149"/>
      <c r="X767" s="149"/>
      <c r="Y767" s="149"/>
      <c r="Z767" s="149"/>
      <c r="AA767" s="149"/>
      <c r="AB767" s="147"/>
      <c r="AC767" s="147"/>
      <c r="AD767" s="147"/>
    </row>
    <row r="768">
      <c r="A768" s="147"/>
      <c r="B768" s="148"/>
      <c r="C768" s="149"/>
      <c r="D768" s="149"/>
      <c r="E768" s="149"/>
      <c r="F768" s="149"/>
      <c r="G768" s="149"/>
      <c r="H768" s="149"/>
      <c r="I768" s="149"/>
      <c r="J768" s="149"/>
      <c r="K768" s="149"/>
      <c r="L768" s="149"/>
      <c r="M768" s="149"/>
      <c r="N768" s="149"/>
      <c r="O768" s="149"/>
      <c r="P768" s="149"/>
      <c r="Q768" s="149"/>
      <c r="R768" s="149"/>
      <c r="S768" s="149"/>
      <c r="T768" s="149"/>
      <c r="U768" s="149"/>
      <c r="V768" s="149"/>
      <c r="W768" s="149"/>
      <c r="X768" s="149"/>
      <c r="Y768" s="149"/>
      <c r="Z768" s="149"/>
      <c r="AA768" s="149"/>
      <c r="AB768" s="147"/>
      <c r="AC768" s="147"/>
      <c r="AD768" s="147"/>
    </row>
    <row r="769">
      <c r="A769" s="147"/>
      <c r="B769" s="148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49"/>
      <c r="U769" s="149"/>
      <c r="V769" s="149"/>
      <c r="W769" s="149"/>
      <c r="X769" s="149"/>
      <c r="Y769" s="149"/>
      <c r="Z769" s="149"/>
      <c r="AA769" s="149"/>
      <c r="AB769" s="147"/>
      <c r="AC769" s="147"/>
      <c r="AD769" s="147"/>
    </row>
    <row r="770">
      <c r="A770" s="147"/>
      <c r="B770" s="148"/>
      <c r="C770" s="149"/>
      <c r="D770" s="149"/>
      <c r="E770" s="149"/>
      <c r="F770" s="149"/>
      <c r="G770" s="149"/>
      <c r="H770" s="149"/>
      <c r="I770" s="149"/>
      <c r="J770" s="149"/>
      <c r="K770" s="149"/>
      <c r="L770" s="149"/>
      <c r="M770" s="149"/>
      <c r="N770" s="149"/>
      <c r="O770" s="149"/>
      <c r="P770" s="149"/>
      <c r="Q770" s="149"/>
      <c r="R770" s="149"/>
      <c r="S770" s="149"/>
      <c r="T770" s="149"/>
      <c r="U770" s="149"/>
      <c r="V770" s="149"/>
      <c r="W770" s="149"/>
      <c r="X770" s="149"/>
      <c r="Y770" s="149"/>
      <c r="Z770" s="149"/>
      <c r="AA770" s="149"/>
      <c r="AB770" s="147"/>
      <c r="AC770" s="147"/>
      <c r="AD770" s="147"/>
    </row>
    <row r="771">
      <c r="A771" s="147"/>
      <c r="B771" s="148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49"/>
      <c r="U771" s="149"/>
      <c r="V771" s="149"/>
      <c r="W771" s="149"/>
      <c r="X771" s="149"/>
      <c r="Y771" s="149"/>
      <c r="Z771" s="149"/>
      <c r="AA771" s="149"/>
      <c r="AB771" s="147"/>
      <c r="AC771" s="147"/>
      <c r="AD771" s="147"/>
    </row>
    <row r="772">
      <c r="A772" s="147"/>
      <c r="B772" s="148"/>
      <c r="C772" s="149"/>
      <c r="D772" s="149"/>
      <c r="E772" s="149"/>
      <c r="F772" s="149"/>
      <c r="G772" s="149"/>
      <c r="H772" s="149"/>
      <c r="I772" s="149"/>
      <c r="J772" s="149"/>
      <c r="K772" s="149"/>
      <c r="L772" s="149"/>
      <c r="M772" s="149"/>
      <c r="N772" s="149"/>
      <c r="O772" s="149"/>
      <c r="P772" s="149"/>
      <c r="Q772" s="149"/>
      <c r="R772" s="149"/>
      <c r="S772" s="149"/>
      <c r="T772" s="149"/>
      <c r="U772" s="149"/>
      <c r="V772" s="149"/>
      <c r="W772" s="149"/>
      <c r="X772" s="149"/>
      <c r="Y772" s="149"/>
      <c r="Z772" s="149"/>
      <c r="AA772" s="149"/>
      <c r="AB772" s="147"/>
      <c r="AC772" s="147"/>
      <c r="AD772" s="147"/>
    </row>
    <row r="773">
      <c r="A773" s="147"/>
      <c r="B773" s="148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49"/>
      <c r="U773" s="149"/>
      <c r="V773" s="149"/>
      <c r="W773" s="149"/>
      <c r="X773" s="149"/>
      <c r="Y773" s="149"/>
      <c r="Z773" s="149"/>
      <c r="AA773" s="149"/>
      <c r="AB773" s="147"/>
      <c r="AC773" s="147"/>
      <c r="AD773" s="147"/>
    </row>
    <row r="774">
      <c r="A774" s="147"/>
      <c r="B774" s="148"/>
      <c r="C774" s="149"/>
      <c r="D774" s="149"/>
      <c r="E774" s="149"/>
      <c r="F774" s="149"/>
      <c r="G774" s="149"/>
      <c r="H774" s="149"/>
      <c r="I774" s="149"/>
      <c r="J774" s="149"/>
      <c r="K774" s="149"/>
      <c r="L774" s="149"/>
      <c r="M774" s="149"/>
      <c r="N774" s="149"/>
      <c r="O774" s="149"/>
      <c r="P774" s="149"/>
      <c r="Q774" s="149"/>
      <c r="R774" s="149"/>
      <c r="S774" s="149"/>
      <c r="T774" s="149"/>
      <c r="U774" s="149"/>
      <c r="V774" s="149"/>
      <c r="W774" s="149"/>
      <c r="X774" s="149"/>
      <c r="Y774" s="149"/>
      <c r="Z774" s="149"/>
      <c r="AA774" s="149"/>
      <c r="AB774" s="147"/>
      <c r="AC774" s="147"/>
      <c r="AD774" s="147"/>
    </row>
    <row r="775">
      <c r="A775" s="147"/>
      <c r="B775" s="148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49"/>
      <c r="U775" s="149"/>
      <c r="V775" s="149"/>
      <c r="W775" s="149"/>
      <c r="X775" s="149"/>
      <c r="Y775" s="149"/>
      <c r="Z775" s="149"/>
      <c r="AA775" s="149"/>
      <c r="AB775" s="147"/>
      <c r="AC775" s="147"/>
      <c r="AD775" s="147"/>
    </row>
    <row r="776">
      <c r="A776" s="147"/>
      <c r="B776" s="148"/>
      <c r="C776" s="149"/>
      <c r="D776" s="149"/>
      <c r="E776" s="149"/>
      <c r="F776" s="149"/>
      <c r="G776" s="149"/>
      <c r="H776" s="149"/>
      <c r="I776" s="149"/>
      <c r="J776" s="149"/>
      <c r="K776" s="149"/>
      <c r="L776" s="149"/>
      <c r="M776" s="149"/>
      <c r="N776" s="149"/>
      <c r="O776" s="149"/>
      <c r="P776" s="149"/>
      <c r="Q776" s="149"/>
      <c r="R776" s="149"/>
      <c r="S776" s="149"/>
      <c r="T776" s="149"/>
      <c r="U776" s="149"/>
      <c r="V776" s="149"/>
      <c r="W776" s="149"/>
      <c r="X776" s="149"/>
      <c r="Y776" s="149"/>
      <c r="Z776" s="149"/>
      <c r="AA776" s="149"/>
      <c r="AB776" s="147"/>
      <c r="AC776" s="147"/>
      <c r="AD776" s="147"/>
    </row>
    <row r="777">
      <c r="A777" s="147"/>
      <c r="B777" s="148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49"/>
      <c r="U777" s="149"/>
      <c r="V777" s="149"/>
      <c r="W777" s="149"/>
      <c r="X777" s="149"/>
      <c r="Y777" s="149"/>
      <c r="Z777" s="149"/>
      <c r="AA777" s="149"/>
      <c r="AB777" s="147"/>
      <c r="AC777" s="147"/>
      <c r="AD777" s="147"/>
    </row>
    <row r="778">
      <c r="A778" s="147"/>
      <c r="B778" s="148"/>
      <c r="C778" s="149"/>
      <c r="D778" s="149"/>
      <c r="E778" s="149"/>
      <c r="F778" s="149"/>
      <c r="G778" s="149"/>
      <c r="H778" s="149"/>
      <c r="I778" s="149"/>
      <c r="J778" s="149"/>
      <c r="K778" s="149"/>
      <c r="L778" s="149"/>
      <c r="M778" s="149"/>
      <c r="N778" s="149"/>
      <c r="O778" s="149"/>
      <c r="P778" s="149"/>
      <c r="Q778" s="149"/>
      <c r="R778" s="149"/>
      <c r="S778" s="149"/>
      <c r="T778" s="149"/>
      <c r="U778" s="149"/>
      <c r="V778" s="149"/>
      <c r="W778" s="149"/>
      <c r="X778" s="149"/>
      <c r="Y778" s="149"/>
      <c r="Z778" s="149"/>
      <c r="AA778" s="149"/>
      <c r="AB778" s="147"/>
      <c r="AC778" s="147"/>
      <c r="AD778" s="147"/>
    </row>
    <row r="779">
      <c r="A779" s="147"/>
      <c r="B779" s="148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49"/>
      <c r="U779" s="149"/>
      <c r="V779" s="149"/>
      <c r="W779" s="149"/>
      <c r="X779" s="149"/>
      <c r="Y779" s="149"/>
      <c r="Z779" s="149"/>
      <c r="AA779" s="149"/>
      <c r="AB779" s="147"/>
      <c r="AC779" s="147"/>
      <c r="AD779" s="147"/>
    </row>
    <row r="780">
      <c r="A780" s="147"/>
      <c r="B780" s="148"/>
      <c r="C780" s="149"/>
      <c r="D780" s="149"/>
      <c r="E780" s="149"/>
      <c r="F780" s="149"/>
      <c r="G780" s="149"/>
      <c r="H780" s="149"/>
      <c r="I780" s="149"/>
      <c r="J780" s="149"/>
      <c r="K780" s="149"/>
      <c r="L780" s="149"/>
      <c r="M780" s="149"/>
      <c r="N780" s="149"/>
      <c r="O780" s="149"/>
      <c r="P780" s="149"/>
      <c r="Q780" s="149"/>
      <c r="R780" s="149"/>
      <c r="S780" s="149"/>
      <c r="T780" s="149"/>
      <c r="U780" s="149"/>
      <c r="V780" s="149"/>
      <c r="W780" s="149"/>
      <c r="X780" s="149"/>
      <c r="Y780" s="149"/>
      <c r="Z780" s="149"/>
      <c r="AA780" s="149"/>
      <c r="AB780" s="147"/>
      <c r="AC780" s="147"/>
      <c r="AD780" s="147"/>
    </row>
    <row r="781">
      <c r="A781" s="147"/>
      <c r="B781" s="148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49"/>
      <c r="U781" s="149"/>
      <c r="V781" s="149"/>
      <c r="W781" s="149"/>
      <c r="X781" s="149"/>
      <c r="Y781" s="149"/>
      <c r="Z781" s="149"/>
      <c r="AA781" s="149"/>
      <c r="AB781" s="147"/>
      <c r="AC781" s="147"/>
      <c r="AD781" s="147"/>
    </row>
    <row r="782">
      <c r="A782" s="147"/>
      <c r="B782" s="148"/>
      <c r="C782" s="149"/>
      <c r="D782" s="149"/>
      <c r="E782" s="149"/>
      <c r="F782" s="149"/>
      <c r="G782" s="149"/>
      <c r="H782" s="149"/>
      <c r="I782" s="149"/>
      <c r="J782" s="149"/>
      <c r="K782" s="149"/>
      <c r="L782" s="149"/>
      <c r="M782" s="149"/>
      <c r="N782" s="149"/>
      <c r="O782" s="149"/>
      <c r="P782" s="149"/>
      <c r="Q782" s="149"/>
      <c r="R782" s="149"/>
      <c r="S782" s="149"/>
      <c r="T782" s="149"/>
      <c r="U782" s="149"/>
      <c r="V782" s="149"/>
      <c r="W782" s="149"/>
      <c r="X782" s="149"/>
      <c r="Y782" s="149"/>
      <c r="Z782" s="149"/>
      <c r="AA782" s="149"/>
      <c r="AB782" s="147"/>
      <c r="AC782" s="147"/>
      <c r="AD782" s="147"/>
    </row>
    <row r="783">
      <c r="A783" s="147"/>
      <c r="B783" s="148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49"/>
      <c r="U783" s="149"/>
      <c r="V783" s="149"/>
      <c r="W783" s="149"/>
      <c r="X783" s="149"/>
      <c r="Y783" s="149"/>
      <c r="Z783" s="149"/>
      <c r="AA783" s="149"/>
      <c r="AB783" s="147"/>
      <c r="AC783" s="147"/>
      <c r="AD783" s="147"/>
    </row>
    <row r="784">
      <c r="A784" s="147"/>
      <c r="B784" s="148"/>
      <c r="C784" s="149"/>
      <c r="D784" s="149"/>
      <c r="E784" s="149"/>
      <c r="F784" s="149"/>
      <c r="G784" s="149"/>
      <c r="H784" s="149"/>
      <c r="I784" s="149"/>
      <c r="J784" s="149"/>
      <c r="K784" s="149"/>
      <c r="L784" s="149"/>
      <c r="M784" s="149"/>
      <c r="N784" s="149"/>
      <c r="O784" s="149"/>
      <c r="P784" s="149"/>
      <c r="Q784" s="149"/>
      <c r="R784" s="149"/>
      <c r="S784" s="149"/>
      <c r="T784" s="149"/>
      <c r="U784" s="149"/>
      <c r="V784" s="149"/>
      <c r="W784" s="149"/>
      <c r="X784" s="149"/>
      <c r="Y784" s="149"/>
      <c r="Z784" s="149"/>
      <c r="AA784" s="149"/>
      <c r="AB784" s="147"/>
      <c r="AC784" s="147"/>
      <c r="AD784" s="147"/>
    </row>
    <row r="785">
      <c r="A785" s="147"/>
      <c r="B785" s="148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49"/>
      <c r="U785" s="149"/>
      <c r="V785" s="149"/>
      <c r="W785" s="149"/>
      <c r="X785" s="149"/>
      <c r="Y785" s="149"/>
      <c r="Z785" s="149"/>
      <c r="AA785" s="149"/>
      <c r="AB785" s="147"/>
      <c r="AC785" s="147"/>
      <c r="AD785" s="147"/>
    </row>
    <row r="786">
      <c r="A786" s="147"/>
      <c r="B786" s="148"/>
      <c r="C786" s="149"/>
      <c r="D786" s="149"/>
      <c r="E786" s="149"/>
      <c r="F786" s="149"/>
      <c r="G786" s="149"/>
      <c r="H786" s="149"/>
      <c r="I786" s="149"/>
      <c r="J786" s="149"/>
      <c r="K786" s="149"/>
      <c r="L786" s="149"/>
      <c r="M786" s="149"/>
      <c r="N786" s="149"/>
      <c r="O786" s="149"/>
      <c r="P786" s="149"/>
      <c r="Q786" s="149"/>
      <c r="R786" s="149"/>
      <c r="S786" s="149"/>
      <c r="T786" s="149"/>
      <c r="U786" s="149"/>
      <c r="V786" s="149"/>
      <c r="W786" s="149"/>
      <c r="X786" s="149"/>
      <c r="Y786" s="149"/>
      <c r="Z786" s="149"/>
      <c r="AA786" s="149"/>
      <c r="AB786" s="147"/>
      <c r="AC786" s="147"/>
      <c r="AD786" s="147"/>
    </row>
    <row r="787">
      <c r="A787" s="147"/>
      <c r="B787" s="148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49"/>
      <c r="U787" s="149"/>
      <c r="V787" s="149"/>
      <c r="W787" s="149"/>
      <c r="X787" s="149"/>
      <c r="Y787" s="149"/>
      <c r="Z787" s="149"/>
      <c r="AA787" s="149"/>
      <c r="AB787" s="147"/>
      <c r="AC787" s="147"/>
      <c r="AD787" s="147"/>
    </row>
    <row r="788">
      <c r="A788" s="147"/>
      <c r="B788" s="148"/>
      <c r="C788" s="149"/>
      <c r="D788" s="149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49"/>
      <c r="Q788" s="149"/>
      <c r="R788" s="149"/>
      <c r="S788" s="149"/>
      <c r="T788" s="149"/>
      <c r="U788" s="149"/>
      <c r="V788" s="149"/>
      <c r="W788" s="149"/>
      <c r="X788" s="149"/>
      <c r="Y788" s="149"/>
      <c r="Z788" s="149"/>
      <c r="AA788" s="149"/>
      <c r="AB788" s="147"/>
      <c r="AC788" s="147"/>
      <c r="AD788" s="147"/>
    </row>
    <row r="789">
      <c r="A789" s="147"/>
      <c r="B789" s="148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49"/>
      <c r="U789" s="149"/>
      <c r="V789" s="149"/>
      <c r="W789" s="149"/>
      <c r="X789" s="149"/>
      <c r="Y789" s="149"/>
      <c r="Z789" s="149"/>
      <c r="AA789" s="149"/>
      <c r="AB789" s="147"/>
      <c r="AC789" s="147"/>
      <c r="AD789" s="147"/>
    </row>
    <row r="790">
      <c r="A790" s="147"/>
      <c r="B790" s="148"/>
      <c r="C790" s="149"/>
      <c r="D790" s="149"/>
      <c r="E790" s="149"/>
      <c r="F790" s="149"/>
      <c r="G790" s="149"/>
      <c r="H790" s="149"/>
      <c r="I790" s="149"/>
      <c r="J790" s="149"/>
      <c r="K790" s="149"/>
      <c r="L790" s="149"/>
      <c r="M790" s="149"/>
      <c r="N790" s="149"/>
      <c r="O790" s="149"/>
      <c r="P790" s="149"/>
      <c r="Q790" s="149"/>
      <c r="R790" s="149"/>
      <c r="S790" s="149"/>
      <c r="T790" s="149"/>
      <c r="U790" s="149"/>
      <c r="V790" s="149"/>
      <c r="W790" s="149"/>
      <c r="X790" s="149"/>
      <c r="Y790" s="149"/>
      <c r="Z790" s="149"/>
      <c r="AA790" s="149"/>
      <c r="AB790" s="147"/>
      <c r="AC790" s="147"/>
      <c r="AD790" s="147"/>
    </row>
    <row r="791">
      <c r="A791" s="147"/>
      <c r="B791" s="148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49"/>
      <c r="U791" s="149"/>
      <c r="V791" s="149"/>
      <c r="W791" s="149"/>
      <c r="X791" s="149"/>
      <c r="Y791" s="149"/>
      <c r="Z791" s="149"/>
      <c r="AA791" s="149"/>
      <c r="AB791" s="147"/>
      <c r="AC791" s="147"/>
      <c r="AD791" s="147"/>
    </row>
    <row r="792">
      <c r="A792" s="147"/>
      <c r="B792" s="148"/>
      <c r="C792" s="149"/>
      <c r="D792" s="149"/>
      <c r="E792" s="149"/>
      <c r="F792" s="149"/>
      <c r="G792" s="149"/>
      <c r="H792" s="149"/>
      <c r="I792" s="149"/>
      <c r="J792" s="149"/>
      <c r="K792" s="149"/>
      <c r="L792" s="149"/>
      <c r="M792" s="149"/>
      <c r="N792" s="149"/>
      <c r="O792" s="149"/>
      <c r="P792" s="149"/>
      <c r="Q792" s="149"/>
      <c r="R792" s="149"/>
      <c r="S792" s="149"/>
      <c r="T792" s="149"/>
      <c r="U792" s="149"/>
      <c r="V792" s="149"/>
      <c r="W792" s="149"/>
      <c r="X792" s="149"/>
      <c r="Y792" s="149"/>
      <c r="Z792" s="149"/>
      <c r="AA792" s="149"/>
      <c r="AB792" s="147"/>
      <c r="AC792" s="147"/>
      <c r="AD792" s="147"/>
    </row>
    <row r="793">
      <c r="A793" s="147"/>
      <c r="B793" s="148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49"/>
      <c r="U793" s="149"/>
      <c r="V793" s="149"/>
      <c r="W793" s="149"/>
      <c r="X793" s="149"/>
      <c r="Y793" s="149"/>
      <c r="Z793" s="149"/>
      <c r="AA793" s="149"/>
      <c r="AB793" s="147"/>
      <c r="AC793" s="147"/>
      <c r="AD793" s="147"/>
    </row>
    <row r="794">
      <c r="A794" s="147"/>
      <c r="B794" s="148"/>
      <c r="C794" s="149"/>
      <c r="D794" s="149"/>
      <c r="E794" s="149"/>
      <c r="F794" s="149"/>
      <c r="G794" s="149"/>
      <c r="H794" s="149"/>
      <c r="I794" s="149"/>
      <c r="J794" s="149"/>
      <c r="K794" s="149"/>
      <c r="L794" s="149"/>
      <c r="M794" s="149"/>
      <c r="N794" s="149"/>
      <c r="O794" s="149"/>
      <c r="P794" s="149"/>
      <c r="Q794" s="149"/>
      <c r="R794" s="149"/>
      <c r="S794" s="149"/>
      <c r="T794" s="149"/>
      <c r="U794" s="149"/>
      <c r="V794" s="149"/>
      <c r="W794" s="149"/>
      <c r="X794" s="149"/>
      <c r="Y794" s="149"/>
      <c r="Z794" s="149"/>
      <c r="AA794" s="149"/>
      <c r="AB794" s="147"/>
      <c r="AC794" s="147"/>
      <c r="AD794" s="147"/>
    </row>
    <row r="795">
      <c r="A795" s="147"/>
      <c r="B795" s="148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49"/>
      <c r="U795" s="149"/>
      <c r="V795" s="149"/>
      <c r="W795" s="149"/>
      <c r="X795" s="149"/>
      <c r="Y795" s="149"/>
      <c r="Z795" s="149"/>
      <c r="AA795" s="149"/>
      <c r="AB795" s="147"/>
      <c r="AC795" s="147"/>
      <c r="AD795" s="147"/>
    </row>
    <row r="796">
      <c r="A796" s="147"/>
      <c r="B796" s="148"/>
      <c r="C796" s="149"/>
      <c r="D796" s="149"/>
      <c r="E796" s="149"/>
      <c r="F796" s="149"/>
      <c r="G796" s="149"/>
      <c r="H796" s="149"/>
      <c r="I796" s="149"/>
      <c r="J796" s="149"/>
      <c r="K796" s="149"/>
      <c r="L796" s="149"/>
      <c r="M796" s="149"/>
      <c r="N796" s="149"/>
      <c r="O796" s="149"/>
      <c r="P796" s="149"/>
      <c r="Q796" s="149"/>
      <c r="R796" s="149"/>
      <c r="S796" s="149"/>
      <c r="T796" s="149"/>
      <c r="U796" s="149"/>
      <c r="V796" s="149"/>
      <c r="W796" s="149"/>
      <c r="X796" s="149"/>
      <c r="Y796" s="149"/>
      <c r="Z796" s="149"/>
      <c r="AA796" s="149"/>
      <c r="AB796" s="147"/>
      <c r="AC796" s="147"/>
      <c r="AD796" s="147"/>
    </row>
    <row r="797">
      <c r="A797" s="147"/>
      <c r="B797" s="148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49"/>
      <c r="U797" s="149"/>
      <c r="V797" s="149"/>
      <c r="W797" s="149"/>
      <c r="X797" s="149"/>
      <c r="Y797" s="149"/>
      <c r="Z797" s="149"/>
      <c r="AA797" s="149"/>
      <c r="AB797" s="147"/>
      <c r="AC797" s="147"/>
      <c r="AD797" s="147"/>
    </row>
    <row r="798">
      <c r="A798" s="147"/>
      <c r="B798" s="148"/>
      <c r="C798" s="149"/>
      <c r="D798" s="149"/>
      <c r="E798" s="149"/>
      <c r="F798" s="149"/>
      <c r="G798" s="149"/>
      <c r="H798" s="149"/>
      <c r="I798" s="149"/>
      <c r="J798" s="149"/>
      <c r="K798" s="149"/>
      <c r="L798" s="149"/>
      <c r="M798" s="149"/>
      <c r="N798" s="149"/>
      <c r="O798" s="149"/>
      <c r="P798" s="149"/>
      <c r="Q798" s="149"/>
      <c r="R798" s="149"/>
      <c r="S798" s="149"/>
      <c r="T798" s="149"/>
      <c r="U798" s="149"/>
      <c r="V798" s="149"/>
      <c r="W798" s="149"/>
      <c r="X798" s="149"/>
      <c r="Y798" s="149"/>
      <c r="Z798" s="149"/>
      <c r="AA798" s="149"/>
      <c r="AB798" s="147"/>
      <c r="AC798" s="147"/>
      <c r="AD798" s="147"/>
    </row>
    <row r="799">
      <c r="A799" s="147"/>
      <c r="B799" s="148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49"/>
      <c r="U799" s="149"/>
      <c r="V799" s="149"/>
      <c r="W799" s="149"/>
      <c r="X799" s="149"/>
      <c r="Y799" s="149"/>
      <c r="Z799" s="149"/>
      <c r="AA799" s="149"/>
      <c r="AB799" s="147"/>
      <c r="AC799" s="147"/>
      <c r="AD799" s="147"/>
    </row>
    <row r="800">
      <c r="A800" s="147"/>
      <c r="B800" s="148"/>
      <c r="C800" s="149"/>
      <c r="D800" s="149"/>
      <c r="E800" s="149"/>
      <c r="F800" s="149"/>
      <c r="G800" s="149"/>
      <c r="H800" s="149"/>
      <c r="I800" s="149"/>
      <c r="J800" s="149"/>
      <c r="K800" s="149"/>
      <c r="L800" s="149"/>
      <c r="M800" s="149"/>
      <c r="N800" s="149"/>
      <c r="O800" s="149"/>
      <c r="P800" s="149"/>
      <c r="Q800" s="149"/>
      <c r="R800" s="149"/>
      <c r="S800" s="149"/>
      <c r="T800" s="149"/>
      <c r="U800" s="149"/>
      <c r="V800" s="149"/>
      <c r="W800" s="149"/>
      <c r="X800" s="149"/>
      <c r="Y800" s="149"/>
      <c r="Z800" s="149"/>
      <c r="AA800" s="149"/>
      <c r="AB800" s="147"/>
      <c r="AC800" s="147"/>
      <c r="AD800" s="147"/>
    </row>
    <row r="801">
      <c r="A801" s="147"/>
      <c r="B801" s="148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49"/>
      <c r="U801" s="149"/>
      <c r="V801" s="149"/>
      <c r="W801" s="149"/>
      <c r="X801" s="149"/>
      <c r="Y801" s="149"/>
      <c r="Z801" s="149"/>
      <c r="AA801" s="149"/>
      <c r="AB801" s="147"/>
      <c r="AC801" s="147"/>
      <c r="AD801" s="147"/>
    </row>
    <row r="802">
      <c r="A802" s="147"/>
      <c r="B802" s="148"/>
      <c r="C802" s="149"/>
      <c r="D802" s="149"/>
      <c r="E802" s="149"/>
      <c r="F802" s="149"/>
      <c r="G802" s="149"/>
      <c r="H802" s="149"/>
      <c r="I802" s="149"/>
      <c r="J802" s="149"/>
      <c r="K802" s="149"/>
      <c r="L802" s="149"/>
      <c r="M802" s="149"/>
      <c r="N802" s="149"/>
      <c r="O802" s="149"/>
      <c r="P802" s="149"/>
      <c r="Q802" s="149"/>
      <c r="R802" s="149"/>
      <c r="S802" s="149"/>
      <c r="T802" s="149"/>
      <c r="U802" s="149"/>
      <c r="V802" s="149"/>
      <c r="W802" s="149"/>
      <c r="X802" s="149"/>
      <c r="Y802" s="149"/>
      <c r="Z802" s="149"/>
      <c r="AA802" s="149"/>
      <c r="AB802" s="147"/>
      <c r="AC802" s="147"/>
      <c r="AD802" s="147"/>
    </row>
    <row r="803">
      <c r="A803" s="147"/>
      <c r="B803" s="148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49"/>
      <c r="U803" s="149"/>
      <c r="V803" s="149"/>
      <c r="W803" s="149"/>
      <c r="X803" s="149"/>
      <c r="Y803" s="149"/>
      <c r="Z803" s="149"/>
      <c r="AA803" s="149"/>
      <c r="AB803" s="147"/>
      <c r="AC803" s="147"/>
      <c r="AD803" s="147"/>
    </row>
    <row r="804">
      <c r="A804" s="147"/>
      <c r="B804" s="148"/>
      <c r="C804" s="149"/>
      <c r="D804" s="149"/>
      <c r="E804" s="149"/>
      <c r="F804" s="149"/>
      <c r="G804" s="149"/>
      <c r="H804" s="149"/>
      <c r="I804" s="149"/>
      <c r="J804" s="149"/>
      <c r="K804" s="149"/>
      <c r="L804" s="149"/>
      <c r="M804" s="149"/>
      <c r="N804" s="149"/>
      <c r="O804" s="149"/>
      <c r="P804" s="149"/>
      <c r="Q804" s="149"/>
      <c r="R804" s="149"/>
      <c r="S804" s="149"/>
      <c r="T804" s="149"/>
      <c r="U804" s="149"/>
      <c r="V804" s="149"/>
      <c r="W804" s="149"/>
      <c r="X804" s="149"/>
      <c r="Y804" s="149"/>
      <c r="Z804" s="149"/>
      <c r="AA804" s="149"/>
      <c r="AB804" s="147"/>
      <c r="AC804" s="147"/>
      <c r="AD804" s="147"/>
    </row>
    <row r="805">
      <c r="A805" s="147"/>
      <c r="B805" s="148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49"/>
      <c r="U805" s="149"/>
      <c r="V805" s="149"/>
      <c r="W805" s="149"/>
      <c r="X805" s="149"/>
      <c r="Y805" s="149"/>
      <c r="Z805" s="149"/>
      <c r="AA805" s="149"/>
      <c r="AB805" s="147"/>
      <c r="AC805" s="147"/>
      <c r="AD805" s="147"/>
    </row>
    <row r="806">
      <c r="A806" s="147"/>
      <c r="B806" s="148"/>
      <c r="C806" s="149"/>
      <c r="D806" s="149"/>
      <c r="E806" s="149"/>
      <c r="F806" s="149"/>
      <c r="G806" s="149"/>
      <c r="H806" s="149"/>
      <c r="I806" s="149"/>
      <c r="J806" s="149"/>
      <c r="K806" s="149"/>
      <c r="L806" s="149"/>
      <c r="M806" s="149"/>
      <c r="N806" s="149"/>
      <c r="O806" s="149"/>
      <c r="P806" s="149"/>
      <c r="Q806" s="149"/>
      <c r="R806" s="149"/>
      <c r="S806" s="149"/>
      <c r="T806" s="149"/>
      <c r="U806" s="149"/>
      <c r="V806" s="149"/>
      <c r="W806" s="149"/>
      <c r="X806" s="149"/>
      <c r="Y806" s="149"/>
      <c r="Z806" s="149"/>
      <c r="AA806" s="149"/>
      <c r="AB806" s="147"/>
      <c r="AC806" s="147"/>
      <c r="AD806" s="147"/>
    </row>
    <row r="807">
      <c r="A807" s="147"/>
      <c r="B807" s="148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49"/>
      <c r="U807" s="149"/>
      <c r="V807" s="149"/>
      <c r="W807" s="149"/>
      <c r="X807" s="149"/>
      <c r="Y807" s="149"/>
      <c r="Z807" s="149"/>
      <c r="AA807" s="149"/>
      <c r="AB807" s="147"/>
      <c r="AC807" s="147"/>
      <c r="AD807" s="147"/>
    </row>
    <row r="808">
      <c r="A808" s="147"/>
      <c r="B808" s="148"/>
      <c r="C808" s="149"/>
      <c r="D808" s="149"/>
      <c r="E808" s="149"/>
      <c r="F808" s="149"/>
      <c r="G808" s="149"/>
      <c r="H808" s="149"/>
      <c r="I808" s="149"/>
      <c r="J808" s="149"/>
      <c r="K808" s="149"/>
      <c r="L808" s="149"/>
      <c r="M808" s="149"/>
      <c r="N808" s="149"/>
      <c r="O808" s="149"/>
      <c r="P808" s="149"/>
      <c r="Q808" s="149"/>
      <c r="R808" s="149"/>
      <c r="S808" s="149"/>
      <c r="T808" s="149"/>
      <c r="U808" s="149"/>
      <c r="V808" s="149"/>
      <c r="W808" s="149"/>
      <c r="X808" s="149"/>
      <c r="Y808" s="149"/>
      <c r="Z808" s="149"/>
      <c r="AA808" s="149"/>
      <c r="AB808" s="147"/>
      <c r="AC808" s="147"/>
      <c r="AD808" s="147"/>
    </row>
    <row r="809">
      <c r="A809" s="147"/>
      <c r="B809" s="148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49"/>
      <c r="U809" s="149"/>
      <c r="V809" s="149"/>
      <c r="W809" s="149"/>
      <c r="X809" s="149"/>
      <c r="Y809" s="149"/>
      <c r="Z809" s="149"/>
      <c r="AA809" s="149"/>
      <c r="AB809" s="147"/>
      <c r="AC809" s="147"/>
      <c r="AD809" s="147"/>
    </row>
    <row r="810">
      <c r="A810" s="147"/>
      <c r="B810" s="148"/>
      <c r="C810" s="149"/>
      <c r="D810" s="149"/>
      <c r="E810" s="149"/>
      <c r="F810" s="149"/>
      <c r="G810" s="149"/>
      <c r="H810" s="149"/>
      <c r="I810" s="149"/>
      <c r="J810" s="149"/>
      <c r="K810" s="149"/>
      <c r="L810" s="149"/>
      <c r="M810" s="149"/>
      <c r="N810" s="149"/>
      <c r="O810" s="149"/>
      <c r="P810" s="149"/>
      <c r="Q810" s="149"/>
      <c r="R810" s="149"/>
      <c r="S810" s="149"/>
      <c r="T810" s="149"/>
      <c r="U810" s="149"/>
      <c r="V810" s="149"/>
      <c r="W810" s="149"/>
      <c r="X810" s="149"/>
      <c r="Y810" s="149"/>
      <c r="Z810" s="149"/>
      <c r="AA810" s="149"/>
      <c r="AB810" s="147"/>
      <c r="AC810" s="147"/>
      <c r="AD810" s="147"/>
    </row>
    <row r="811">
      <c r="A811" s="147"/>
      <c r="B811" s="148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49"/>
      <c r="U811" s="149"/>
      <c r="V811" s="149"/>
      <c r="W811" s="149"/>
      <c r="X811" s="149"/>
      <c r="Y811" s="149"/>
      <c r="Z811" s="149"/>
      <c r="AA811" s="149"/>
      <c r="AB811" s="147"/>
      <c r="AC811" s="147"/>
      <c r="AD811" s="147"/>
    </row>
    <row r="812">
      <c r="A812" s="147"/>
      <c r="B812" s="148"/>
      <c r="C812" s="149"/>
      <c r="D812" s="149"/>
      <c r="E812" s="149"/>
      <c r="F812" s="149"/>
      <c r="G812" s="149"/>
      <c r="H812" s="149"/>
      <c r="I812" s="149"/>
      <c r="J812" s="149"/>
      <c r="K812" s="149"/>
      <c r="L812" s="149"/>
      <c r="M812" s="149"/>
      <c r="N812" s="149"/>
      <c r="O812" s="149"/>
      <c r="P812" s="149"/>
      <c r="Q812" s="149"/>
      <c r="R812" s="149"/>
      <c r="S812" s="149"/>
      <c r="T812" s="149"/>
      <c r="U812" s="149"/>
      <c r="V812" s="149"/>
      <c r="W812" s="149"/>
      <c r="X812" s="149"/>
      <c r="Y812" s="149"/>
      <c r="Z812" s="149"/>
      <c r="AA812" s="149"/>
      <c r="AB812" s="147"/>
      <c r="AC812" s="147"/>
      <c r="AD812" s="147"/>
    </row>
    <row r="813">
      <c r="A813" s="147"/>
      <c r="B813" s="148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49"/>
      <c r="U813" s="149"/>
      <c r="V813" s="149"/>
      <c r="W813" s="149"/>
      <c r="X813" s="149"/>
      <c r="Y813" s="149"/>
      <c r="Z813" s="149"/>
      <c r="AA813" s="149"/>
      <c r="AB813" s="147"/>
      <c r="AC813" s="147"/>
      <c r="AD813" s="147"/>
    </row>
    <row r="814">
      <c r="A814" s="147"/>
      <c r="B814" s="148"/>
      <c r="C814" s="149"/>
      <c r="D814" s="149"/>
      <c r="E814" s="149"/>
      <c r="F814" s="149"/>
      <c r="G814" s="149"/>
      <c r="H814" s="149"/>
      <c r="I814" s="149"/>
      <c r="J814" s="149"/>
      <c r="K814" s="149"/>
      <c r="L814" s="149"/>
      <c r="M814" s="149"/>
      <c r="N814" s="149"/>
      <c r="O814" s="149"/>
      <c r="P814" s="149"/>
      <c r="Q814" s="149"/>
      <c r="R814" s="149"/>
      <c r="S814" s="149"/>
      <c r="T814" s="149"/>
      <c r="U814" s="149"/>
      <c r="V814" s="149"/>
      <c r="W814" s="149"/>
      <c r="X814" s="149"/>
      <c r="Y814" s="149"/>
      <c r="Z814" s="149"/>
      <c r="AA814" s="149"/>
      <c r="AB814" s="147"/>
      <c r="AC814" s="147"/>
      <c r="AD814" s="147"/>
    </row>
    <row r="815">
      <c r="A815" s="147"/>
      <c r="B815" s="148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49"/>
      <c r="U815" s="149"/>
      <c r="V815" s="149"/>
      <c r="W815" s="149"/>
      <c r="X815" s="149"/>
      <c r="Y815" s="149"/>
      <c r="Z815" s="149"/>
      <c r="AA815" s="149"/>
      <c r="AB815" s="147"/>
      <c r="AC815" s="147"/>
      <c r="AD815" s="147"/>
    </row>
    <row r="816">
      <c r="A816" s="147"/>
      <c r="B816" s="148"/>
      <c r="C816" s="149"/>
      <c r="D816" s="149"/>
      <c r="E816" s="149"/>
      <c r="F816" s="149"/>
      <c r="G816" s="149"/>
      <c r="H816" s="149"/>
      <c r="I816" s="149"/>
      <c r="J816" s="149"/>
      <c r="K816" s="149"/>
      <c r="L816" s="149"/>
      <c r="M816" s="149"/>
      <c r="N816" s="149"/>
      <c r="O816" s="149"/>
      <c r="P816" s="149"/>
      <c r="Q816" s="149"/>
      <c r="R816" s="149"/>
      <c r="S816" s="149"/>
      <c r="T816" s="149"/>
      <c r="U816" s="149"/>
      <c r="V816" s="149"/>
      <c r="W816" s="149"/>
      <c r="X816" s="149"/>
      <c r="Y816" s="149"/>
      <c r="Z816" s="149"/>
      <c r="AA816" s="149"/>
      <c r="AB816" s="147"/>
      <c r="AC816" s="147"/>
      <c r="AD816" s="147"/>
    </row>
    <row r="817">
      <c r="A817" s="147"/>
      <c r="B817" s="148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49"/>
      <c r="U817" s="149"/>
      <c r="V817" s="149"/>
      <c r="W817" s="149"/>
      <c r="X817" s="149"/>
      <c r="Y817" s="149"/>
      <c r="Z817" s="149"/>
      <c r="AA817" s="149"/>
      <c r="AB817" s="147"/>
      <c r="AC817" s="147"/>
      <c r="AD817" s="147"/>
    </row>
    <row r="818">
      <c r="A818" s="147"/>
      <c r="B818" s="148"/>
      <c r="C818" s="149"/>
      <c r="D818" s="149"/>
      <c r="E818" s="149"/>
      <c r="F818" s="149"/>
      <c r="G818" s="149"/>
      <c r="H818" s="149"/>
      <c r="I818" s="149"/>
      <c r="J818" s="149"/>
      <c r="K818" s="149"/>
      <c r="L818" s="149"/>
      <c r="M818" s="149"/>
      <c r="N818" s="149"/>
      <c r="O818" s="149"/>
      <c r="P818" s="149"/>
      <c r="Q818" s="149"/>
      <c r="R818" s="149"/>
      <c r="S818" s="149"/>
      <c r="T818" s="149"/>
      <c r="U818" s="149"/>
      <c r="V818" s="149"/>
      <c r="W818" s="149"/>
      <c r="X818" s="149"/>
      <c r="Y818" s="149"/>
      <c r="Z818" s="149"/>
      <c r="AA818" s="149"/>
      <c r="AB818" s="147"/>
      <c r="AC818" s="147"/>
      <c r="AD818" s="147"/>
    </row>
    <row r="819">
      <c r="A819" s="147"/>
      <c r="B819" s="148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49"/>
      <c r="U819" s="149"/>
      <c r="V819" s="149"/>
      <c r="W819" s="149"/>
      <c r="X819" s="149"/>
      <c r="Y819" s="149"/>
      <c r="Z819" s="149"/>
      <c r="AA819" s="149"/>
      <c r="AB819" s="147"/>
      <c r="AC819" s="147"/>
      <c r="AD819" s="147"/>
    </row>
    <row r="820">
      <c r="A820" s="147"/>
      <c r="B820" s="148"/>
      <c r="C820" s="149"/>
      <c r="D820" s="149"/>
      <c r="E820" s="149"/>
      <c r="F820" s="149"/>
      <c r="G820" s="149"/>
      <c r="H820" s="149"/>
      <c r="I820" s="149"/>
      <c r="J820" s="149"/>
      <c r="K820" s="149"/>
      <c r="L820" s="149"/>
      <c r="M820" s="149"/>
      <c r="N820" s="149"/>
      <c r="O820" s="149"/>
      <c r="P820" s="149"/>
      <c r="Q820" s="149"/>
      <c r="R820" s="149"/>
      <c r="S820" s="149"/>
      <c r="T820" s="149"/>
      <c r="U820" s="149"/>
      <c r="V820" s="149"/>
      <c r="W820" s="149"/>
      <c r="X820" s="149"/>
      <c r="Y820" s="149"/>
      <c r="Z820" s="149"/>
      <c r="AA820" s="149"/>
      <c r="AB820" s="147"/>
      <c r="AC820" s="147"/>
      <c r="AD820" s="147"/>
    </row>
    <row r="821">
      <c r="A821" s="147"/>
      <c r="B821" s="148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49"/>
      <c r="U821" s="149"/>
      <c r="V821" s="149"/>
      <c r="W821" s="149"/>
      <c r="X821" s="149"/>
      <c r="Y821" s="149"/>
      <c r="Z821" s="149"/>
      <c r="AA821" s="149"/>
      <c r="AB821" s="147"/>
      <c r="AC821" s="147"/>
      <c r="AD821" s="147"/>
    </row>
    <row r="822">
      <c r="A822" s="147"/>
      <c r="B822" s="148"/>
      <c r="C822" s="149"/>
      <c r="D822" s="149"/>
      <c r="E822" s="149"/>
      <c r="F822" s="149"/>
      <c r="G822" s="149"/>
      <c r="H822" s="149"/>
      <c r="I822" s="149"/>
      <c r="J822" s="149"/>
      <c r="K822" s="149"/>
      <c r="L822" s="149"/>
      <c r="M822" s="149"/>
      <c r="N822" s="149"/>
      <c r="O822" s="149"/>
      <c r="P822" s="149"/>
      <c r="Q822" s="149"/>
      <c r="R822" s="149"/>
      <c r="S822" s="149"/>
      <c r="T822" s="149"/>
      <c r="U822" s="149"/>
      <c r="V822" s="149"/>
      <c r="W822" s="149"/>
      <c r="X822" s="149"/>
      <c r="Y822" s="149"/>
      <c r="Z822" s="149"/>
      <c r="AA822" s="149"/>
      <c r="AB822" s="147"/>
      <c r="AC822" s="147"/>
      <c r="AD822" s="147"/>
    </row>
    <row r="823">
      <c r="A823" s="147"/>
      <c r="B823" s="148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49"/>
      <c r="U823" s="149"/>
      <c r="V823" s="149"/>
      <c r="W823" s="149"/>
      <c r="X823" s="149"/>
      <c r="Y823" s="149"/>
      <c r="Z823" s="149"/>
      <c r="AA823" s="149"/>
      <c r="AB823" s="147"/>
      <c r="AC823" s="147"/>
      <c r="AD823" s="147"/>
    </row>
    <row r="824">
      <c r="A824" s="147"/>
      <c r="B824" s="148"/>
      <c r="C824" s="149"/>
      <c r="D824" s="149"/>
      <c r="E824" s="149"/>
      <c r="F824" s="149"/>
      <c r="G824" s="149"/>
      <c r="H824" s="149"/>
      <c r="I824" s="149"/>
      <c r="J824" s="149"/>
      <c r="K824" s="149"/>
      <c r="L824" s="149"/>
      <c r="M824" s="149"/>
      <c r="N824" s="149"/>
      <c r="O824" s="149"/>
      <c r="P824" s="149"/>
      <c r="Q824" s="149"/>
      <c r="R824" s="149"/>
      <c r="S824" s="149"/>
      <c r="T824" s="149"/>
      <c r="U824" s="149"/>
      <c r="V824" s="149"/>
      <c r="W824" s="149"/>
      <c r="X824" s="149"/>
      <c r="Y824" s="149"/>
      <c r="Z824" s="149"/>
      <c r="AA824" s="149"/>
      <c r="AB824" s="147"/>
      <c r="AC824" s="147"/>
      <c r="AD824" s="147"/>
    </row>
    <row r="825">
      <c r="A825" s="147"/>
      <c r="B825" s="148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49"/>
      <c r="U825" s="149"/>
      <c r="V825" s="149"/>
      <c r="W825" s="149"/>
      <c r="X825" s="149"/>
      <c r="Y825" s="149"/>
      <c r="Z825" s="149"/>
      <c r="AA825" s="149"/>
      <c r="AB825" s="147"/>
      <c r="AC825" s="147"/>
      <c r="AD825" s="147"/>
    </row>
    <row r="826">
      <c r="A826" s="147"/>
      <c r="B826" s="148"/>
      <c r="C826" s="149"/>
      <c r="D826" s="149"/>
      <c r="E826" s="149"/>
      <c r="F826" s="149"/>
      <c r="G826" s="149"/>
      <c r="H826" s="149"/>
      <c r="I826" s="149"/>
      <c r="J826" s="149"/>
      <c r="K826" s="149"/>
      <c r="L826" s="149"/>
      <c r="M826" s="149"/>
      <c r="N826" s="149"/>
      <c r="O826" s="149"/>
      <c r="P826" s="149"/>
      <c r="Q826" s="149"/>
      <c r="R826" s="149"/>
      <c r="S826" s="149"/>
      <c r="T826" s="149"/>
      <c r="U826" s="149"/>
      <c r="V826" s="149"/>
      <c r="W826" s="149"/>
      <c r="X826" s="149"/>
      <c r="Y826" s="149"/>
      <c r="Z826" s="149"/>
      <c r="AA826" s="149"/>
      <c r="AB826" s="147"/>
      <c r="AC826" s="147"/>
      <c r="AD826" s="147"/>
    </row>
    <row r="827">
      <c r="A827" s="147"/>
      <c r="B827" s="148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49"/>
      <c r="U827" s="149"/>
      <c r="V827" s="149"/>
      <c r="W827" s="149"/>
      <c r="X827" s="149"/>
      <c r="Y827" s="149"/>
      <c r="Z827" s="149"/>
      <c r="AA827" s="149"/>
      <c r="AB827" s="147"/>
      <c r="AC827" s="147"/>
      <c r="AD827" s="147"/>
    </row>
    <row r="828">
      <c r="A828" s="147"/>
      <c r="B828" s="148"/>
      <c r="C828" s="149"/>
      <c r="D828" s="149"/>
      <c r="E828" s="149"/>
      <c r="F828" s="149"/>
      <c r="G828" s="149"/>
      <c r="H828" s="149"/>
      <c r="I828" s="149"/>
      <c r="J828" s="149"/>
      <c r="K828" s="149"/>
      <c r="L828" s="149"/>
      <c r="M828" s="149"/>
      <c r="N828" s="149"/>
      <c r="O828" s="149"/>
      <c r="P828" s="149"/>
      <c r="Q828" s="149"/>
      <c r="R828" s="149"/>
      <c r="S828" s="149"/>
      <c r="T828" s="149"/>
      <c r="U828" s="149"/>
      <c r="V828" s="149"/>
      <c r="W828" s="149"/>
      <c r="X828" s="149"/>
      <c r="Y828" s="149"/>
      <c r="Z828" s="149"/>
      <c r="AA828" s="149"/>
      <c r="AB828" s="147"/>
      <c r="AC828" s="147"/>
      <c r="AD828" s="147"/>
    </row>
    <row r="829">
      <c r="A829" s="147"/>
      <c r="B829" s="148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49"/>
      <c r="U829" s="149"/>
      <c r="V829" s="149"/>
      <c r="W829" s="149"/>
      <c r="X829" s="149"/>
      <c r="Y829" s="149"/>
      <c r="Z829" s="149"/>
      <c r="AA829" s="149"/>
      <c r="AB829" s="147"/>
      <c r="AC829" s="147"/>
      <c r="AD829" s="147"/>
    </row>
    <row r="830">
      <c r="A830" s="147"/>
      <c r="B830" s="148"/>
      <c r="C830" s="149"/>
      <c r="D830" s="149"/>
      <c r="E830" s="149"/>
      <c r="F830" s="149"/>
      <c r="G830" s="149"/>
      <c r="H830" s="149"/>
      <c r="I830" s="149"/>
      <c r="J830" s="149"/>
      <c r="K830" s="149"/>
      <c r="L830" s="149"/>
      <c r="M830" s="149"/>
      <c r="N830" s="149"/>
      <c r="O830" s="149"/>
      <c r="P830" s="149"/>
      <c r="Q830" s="149"/>
      <c r="R830" s="149"/>
      <c r="S830" s="149"/>
      <c r="T830" s="149"/>
      <c r="U830" s="149"/>
      <c r="V830" s="149"/>
      <c r="W830" s="149"/>
      <c r="X830" s="149"/>
      <c r="Y830" s="149"/>
      <c r="Z830" s="149"/>
      <c r="AA830" s="149"/>
      <c r="AB830" s="147"/>
      <c r="AC830" s="147"/>
      <c r="AD830" s="147"/>
    </row>
    <row r="831">
      <c r="A831" s="147"/>
      <c r="B831" s="148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49"/>
      <c r="U831" s="149"/>
      <c r="V831" s="149"/>
      <c r="W831" s="149"/>
      <c r="X831" s="149"/>
      <c r="Y831" s="149"/>
      <c r="Z831" s="149"/>
      <c r="AA831" s="149"/>
      <c r="AB831" s="147"/>
      <c r="AC831" s="147"/>
      <c r="AD831" s="147"/>
    </row>
    <row r="832">
      <c r="A832" s="147"/>
      <c r="B832" s="148"/>
      <c r="C832" s="149"/>
      <c r="D832" s="149"/>
      <c r="E832" s="149"/>
      <c r="F832" s="149"/>
      <c r="G832" s="149"/>
      <c r="H832" s="149"/>
      <c r="I832" s="149"/>
      <c r="J832" s="149"/>
      <c r="K832" s="149"/>
      <c r="L832" s="149"/>
      <c r="M832" s="149"/>
      <c r="N832" s="149"/>
      <c r="O832" s="149"/>
      <c r="P832" s="149"/>
      <c r="Q832" s="149"/>
      <c r="R832" s="149"/>
      <c r="S832" s="149"/>
      <c r="T832" s="149"/>
      <c r="U832" s="149"/>
      <c r="V832" s="149"/>
      <c r="W832" s="149"/>
      <c r="X832" s="149"/>
      <c r="Y832" s="149"/>
      <c r="Z832" s="149"/>
      <c r="AA832" s="149"/>
      <c r="AB832" s="147"/>
      <c r="AC832" s="147"/>
      <c r="AD832" s="147"/>
    </row>
    <row r="833">
      <c r="A833" s="147"/>
      <c r="B833" s="148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49"/>
      <c r="U833" s="149"/>
      <c r="V833" s="149"/>
      <c r="W833" s="149"/>
      <c r="X833" s="149"/>
      <c r="Y833" s="149"/>
      <c r="Z833" s="149"/>
      <c r="AA833" s="149"/>
      <c r="AB833" s="147"/>
      <c r="AC833" s="147"/>
      <c r="AD833" s="147"/>
    </row>
    <row r="834">
      <c r="A834" s="147"/>
      <c r="B834" s="148"/>
      <c r="C834" s="149"/>
      <c r="D834" s="149"/>
      <c r="E834" s="149"/>
      <c r="F834" s="149"/>
      <c r="G834" s="149"/>
      <c r="H834" s="149"/>
      <c r="I834" s="149"/>
      <c r="J834" s="149"/>
      <c r="K834" s="149"/>
      <c r="L834" s="149"/>
      <c r="M834" s="149"/>
      <c r="N834" s="149"/>
      <c r="O834" s="149"/>
      <c r="P834" s="149"/>
      <c r="Q834" s="149"/>
      <c r="R834" s="149"/>
      <c r="S834" s="149"/>
      <c r="T834" s="149"/>
      <c r="U834" s="149"/>
      <c r="V834" s="149"/>
      <c r="W834" s="149"/>
      <c r="X834" s="149"/>
      <c r="Y834" s="149"/>
      <c r="Z834" s="149"/>
      <c r="AA834" s="149"/>
      <c r="AB834" s="147"/>
      <c r="AC834" s="147"/>
      <c r="AD834" s="147"/>
    </row>
    <row r="835">
      <c r="A835" s="147"/>
      <c r="B835" s="148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49"/>
      <c r="U835" s="149"/>
      <c r="V835" s="149"/>
      <c r="W835" s="149"/>
      <c r="X835" s="149"/>
      <c r="Y835" s="149"/>
      <c r="Z835" s="149"/>
      <c r="AA835" s="149"/>
      <c r="AB835" s="147"/>
      <c r="AC835" s="147"/>
      <c r="AD835" s="147"/>
    </row>
    <row r="836">
      <c r="A836" s="147"/>
      <c r="B836" s="148"/>
      <c r="C836" s="149"/>
      <c r="D836" s="149"/>
      <c r="E836" s="149"/>
      <c r="F836" s="149"/>
      <c r="G836" s="149"/>
      <c r="H836" s="149"/>
      <c r="I836" s="149"/>
      <c r="J836" s="149"/>
      <c r="K836" s="149"/>
      <c r="L836" s="149"/>
      <c r="M836" s="149"/>
      <c r="N836" s="149"/>
      <c r="O836" s="149"/>
      <c r="P836" s="149"/>
      <c r="Q836" s="149"/>
      <c r="R836" s="149"/>
      <c r="S836" s="149"/>
      <c r="T836" s="149"/>
      <c r="U836" s="149"/>
      <c r="V836" s="149"/>
      <c r="W836" s="149"/>
      <c r="X836" s="149"/>
      <c r="Y836" s="149"/>
      <c r="Z836" s="149"/>
      <c r="AA836" s="149"/>
      <c r="AB836" s="147"/>
      <c r="AC836" s="147"/>
      <c r="AD836" s="147"/>
    </row>
    <row r="837">
      <c r="A837" s="147"/>
      <c r="B837" s="148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49"/>
      <c r="U837" s="149"/>
      <c r="V837" s="149"/>
      <c r="W837" s="149"/>
      <c r="X837" s="149"/>
      <c r="Y837" s="149"/>
      <c r="Z837" s="149"/>
      <c r="AA837" s="149"/>
      <c r="AB837" s="147"/>
      <c r="AC837" s="147"/>
      <c r="AD837" s="147"/>
    </row>
    <row r="838">
      <c r="A838" s="147"/>
      <c r="B838" s="148"/>
      <c r="C838" s="149"/>
      <c r="D838" s="149"/>
      <c r="E838" s="149"/>
      <c r="F838" s="149"/>
      <c r="G838" s="149"/>
      <c r="H838" s="149"/>
      <c r="I838" s="149"/>
      <c r="J838" s="149"/>
      <c r="K838" s="149"/>
      <c r="L838" s="149"/>
      <c r="M838" s="149"/>
      <c r="N838" s="149"/>
      <c r="O838" s="149"/>
      <c r="P838" s="149"/>
      <c r="Q838" s="149"/>
      <c r="R838" s="149"/>
      <c r="S838" s="149"/>
      <c r="T838" s="149"/>
      <c r="U838" s="149"/>
      <c r="V838" s="149"/>
      <c r="W838" s="149"/>
      <c r="X838" s="149"/>
      <c r="Y838" s="149"/>
      <c r="Z838" s="149"/>
      <c r="AA838" s="149"/>
      <c r="AB838" s="147"/>
      <c r="AC838" s="147"/>
      <c r="AD838" s="147"/>
    </row>
    <row r="839">
      <c r="A839" s="147"/>
      <c r="B839" s="148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49"/>
      <c r="U839" s="149"/>
      <c r="V839" s="149"/>
      <c r="W839" s="149"/>
      <c r="X839" s="149"/>
      <c r="Y839" s="149"/>
      <c r="Z839" s="149"/>
      <c r="AA839" s="149"/>
      <c r="AB839" s="147"/>
      <c r="AC839" s="147"/>
      <c r="AD839" s="147"/>
    </row>
    <row r="840">
      <c r="A840" s="147"/>
      <c r="B840" s="148"/>
      <c r="C840" s="149"/>
      <c r="D840" s="149"/>
      <c r="E840" s="149"/>
      <c r="F840" s="149"/>
      <c r="G840" s="149"/>
      <c r="H840" s="149"/>
      <c r="I840" s="149"/>
      <c r="J840" s="149"/>
      <c r="K840" s="149"/>
      <c r="L840" s="149"/>
      <c r="M840" s="149"/>
      <c r="N840" s="149"/>
      <c r="O840" s="149"/>
      <c r="P840" s="149"/>
      <c r="Q840" s="149"/>
      <c r="R840" s="149"/>
      <c r="S840" s="149"/>
      <c r="T840" s="149"/>
      <c r="U840" s="149"/>
      <c r="V840" s="149"/>
      <c r="W840" s="149"/>
      <c r="X840" s="149"/>
      <c r="Y840" s="149"/>
      <c r="Z840" s="149"/>
      <c r="AA840" s="149"/>
      <c r="AB840" s="147"/>
      <c r="AC840" s="147"/>
      <c r="AD840" s="147"/>
    </row>
    <row r="841">
      <c r="A841" s="147"/>
      <c r="B841" s="148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49"/>
      <c r="U841" s="149"/>
      <c r="V841" s="149"/>
      <c r="W841" s="149"/>
      <c r="X841" s="149"/>
      <c r="Y841" s="149"/>
      <c r="Z841" s="149"/>
      <c r="AA841" s="149"/>
      <c r="AB841" s="147"/>
      <c r="AC841" s="147"/>
      <c r="AD841" s="147"/>
    </row>
    <row r="842">
      <c r="A842" s="147"/>
      <c r="B842" s="148"/>
      <c r="C842" s="149"/>
      <c r="D842" s="149"/>
      <c r="E842" s="149"/>
      <c r="F842" s="149"/>
      <c r="G842" s="149"/>
      <c r="H842" s="149"/>
      <c r="I842" s="149"/>
      <c r="J842" s="149"/>
      <c r="K842" s="149"/>
      <c r="L842" s="149"/>
      <c r="M842" s="149"/>
      <c r="N842" s="149"/>
      <c r="O842" s="149"/>
      <c r="P842" s="149"/>
      <c r="Q842" s="149"/>
      <c r="R842" s="149"/>
      <c r="S842" s="149"/>
      <c r="T842" s="149"/>
      <c r="U842" s="149"/>
      <c r="V842" s="149"/>
      <c r="W842" s="149"/>
      <c r="X842" s="149"/>
      <c r="Y842" s="149"/>
      <c r="Z842" s="149"/>
      <c r="AA842" s="149"/>
      <c r="AB842" s="147"/>
      <c r="AC842" s="147"/>
      <c r="AD842" s="147"/>
    </row>
    <row r="843">
      <c r="A843" s="147"/>
      <c r="B843" s="148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49"/>
      <c r="U843" s="149"/>
      <c r="V843" s="149"/>
      <c r="W843" s="149"/>
      <c r="X843" s="149"/>
      <c r="Y843" s="149"/>
      <c r="Z843" s="149"/>
      <c r="AA843" s="149"/>
      <c r="AB843" s="147"/>
      <c r="AC843" s="147"/>
      <c r="AD843" s="147"/>
    </row>
    <row r="844">
      <c r="A844" s="147"/>
      <c r="B844" s="148"/>
      <c r="C844" s="149"/>
      <c r="D844" s="149"/>
      <c r="E844" s="149"/>
      <c r="F844" s="149"/>
      <c r="G844" s="149"/>
      <c r="H844" s="149"/>
      <c r="I844" s="149"/>
      <c r="J844" s="149"/>
      <c r="K844" s="149"/>
      <c r="L844" s="149"/>
      <c r="M844" s="149"/>
      <c r="N844" s="149"/>
      <c r="O844" s="149"/>
      <c r="P844" s="149"/>
      <c r="Q844" s="149"/>
      <c r="R844" s="149"/>
      <c r="S844" s="149"/>
      <c r="T844" s="149"/>
      <c r="U844" s="149"/>
      <c r="V844" s="149"/>
      <c r="W844" s="149"/>
      <c r="X844" s="149"/>
      <c r="Y844" s="149"/>
      <c r="Z844" s="149"/>
      <c r="AA844" s="149"/>
      <c r="AB844" s="147"/>
      <c r="AC844" s="147"/>
      <c r="AD844" s="147"/>
    </row>
    <row r="845">
      <c r="A845" s="147"/>
      <c r="B845" s="148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49"/>
      <c r="U845" s="149"/>
      <c r="V845" s="149"/>
      <c r="W845" s="149"/>
      <c r="X845" s="149"/>
      <c r="Y845" s="149"/>
      <c r="Z845" s="149"/>
      <c r="AA845" s="149"/>
      <c r="AB845" s="147"/>
      <c r="AC845" s="147"/>
      <c r="AD845" s="147"/>
    </row>
    <row r="846">
      <c r="A846" s="147"/>
      <c r="B846" s="148"/>
      <c r="C846" s="149"/>
      <c r="D846" s="149"/>
      <c r="E846" s="149"/>
      <c r="F846" s="149"/>
      <c r="G846" s="149"/>
      <c r="H846" s="149"/>
      <c r="I846" s="149"/>
      <c r="J846" s="149"/>
      <c r="K846" s="149"/>
      <c r="L846" s="149"/>
      <c r="M846" s="149"/>
      <c r="N846" s="149"/>
      <c r="O846" s="149"/>
      <c r="P846" s="149"/>
      <c r="Q846" s="149"/>
      <c r="R846" s="149"/>
      <c r="S846" s="149"/>
      <c r="T846" s="149"/>
      <c r="U846" s="149"/>
      <c r="V846" s="149"/>
      <c r="W846" s="149"/>
      <c r="X846" s="149"/>
      <c r="Y846" s="149"/>
      <c r="Z846" s="149"/>
      <c r="AA846" s="149"/>
      <c r="AB846" s="147"/>
      <c r="AC846" s="147"/>
      <c r="AD846" s="147"/>
    </row>
    <row r="847">
      <c r="A847" s="147"/>
      <c r="B847" s="148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49"/>
      <c r="U847" s="149"/>
      <c r="V847" s="149"/>
      <c r="W847" s="149"/>
      <c r="X847" s="149"/>
      <c r="Y847" s="149"/>
      <c r="Z847" s="149"/>
      <c r="AA847" s="149"/>
      <c r="AB847" s="147"/>
      <c r="AC847" s="147"/>
      <c r="AD847" s="147"/>
    </row>
    <row r="848">
      <c r="A848" s="147"/>
      <c r="B848" s="148"/>
      <c r="C848" s="149"/>
      <c r="D848" s="149"/>
      <c r="E848" s="149"/>
      <c r="F848" s="149"/>
      <c r="G848" s="149"/>
      <c r="H848" s="149"/>
      <c r="I848" s="149"/>
      <c r="J848" s="149"/>
      <c r="K848" s="149"/>
      <c r="L848" s="149"/>
      <c r="M848" s="149"/>
      <c r="N848" s="149"/>
      <c r="O848" s="149"/>
      <c r="P848" s="149"/>
      <c r="Q848" s="149"/>
      <c r="R848" s="149"/>
      <c r="S848" s="149"/>
      <c r="T848" s="149"/>
      <c r="U848" s="149"/>
      <c r="V848" s="149"/>
      <c r="W848" s="149"/>
      <c r="X848" s="149"/>
      <c r="Y848" s="149"/>
      <c r="Z848" s="149"/>
      <c r="AA848" s="149"/>
      <c r="AB848" s="147"/>
      <c r="AC848" s="147"/>
      <c r="AD848" s="147"/>
    </row>
    <row r="849">
      <c r="A849" s="147"/>
      <c r="B849" s="148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49"/>
      <c r="U849" s="149"/>
      <c r="V849" s="149"/>
      <c r="W849" s="149"/>
      <c r="X849" s="149"/>
      <c r="Y849" s="149"/>
      <c r="Z849" s="149"/>
      <c r="AA849" s="149"/>
      <c r="AB849" s="147"/>
      <c r="AC849" s="147"/>
      <c r="AD849" s="147"/>
    </row>
    <row r="850">
      <c r="A850" s="147"/>
      <c r="B850" s="148"/>
      <c r="C850" s="149"/>
      <c r="D850" s="149"/>
      <c r="E850" s="149"/>
      <c r="F850" s="149"/>
      <c r="G850" s="149"/>
      <c r="H850" s="149"/>
      <c r="I850" s="149"/>
      <c r="J850" s="149"/>
      <c r="K850" s="149"/>
      <c r="L850" s="149"/>
      <c r="M850" s="149"/>
      <c r="N850" s="149"/>
      <c r="O850" s="149"/>
      <c r="P850" s="149"/>
      <c r="Q850" s="149"/>
      <c r="R850" s="149"/>
      <c r="S850" s="149"/>
      <c r="T850" s="149"/>
      <c r="U850" s="149"/>
      <c r="V850" s="149"/>
      <c r="W850" s="149"/>
      <c r="X850" s="149"/>
      <c r="Y850" s="149"/>
      <c r="Z850" s="149"/>
      <c r="AA850" s="149"/>
      <c r="AB850" s="147"/>
      <c r="AC850" s="147"/>
      <c r="AD850" s="147"/>
    </row>
    <row r="851">
      <c r="A851" s="147"/>
      <c r="B851" s="148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49"/>
      <c r="U851" s="149"/>
      <c r="V851" s="149"/>
      <c r="W851" s="149"/>
      <c r="X851" s="149"/>
      <c r="Y851" s="149"/>
      <c r="Z851" s="149"/>
      <c r="AA851" s="149"/>
      <c r="AB851" s="147"/>
      <c r="AC851" s="147"/>
      <c r="AD851" s="147"/>
    </row>
    <row r="852">
      <c r="A852" s="147"/>
      <c r="B852" s="148"/>
      <c r="C852" s="149"/>
      <c r="D852" s="149"/>
      <c r="E852" s="149"/>
      <c r="F852" s="149"/>
      <c r="G852" s="149"/>
      <c r="H852" s="149"/>
      <c r="I852" s="149"/>
      <c r="J852" s="149"/>
      <c r="K852" s="149"/>
      <c r="L852" s="149"/>
      <c r="M852" s="149"/>
      <c r="N852" s="149"/>
      <c r="O852" s="149"/>
      <c r="P852" s="149"/>
      <c r="Q852" s="149"/>
      <c r="R852" s="149"/>
      <c r="S852" s="149"/>
      <c r="T852" s="149"/>
      <c r="U852" s="149"/>
      <c r="V852" s="149"/>
      <c r="W852" s="149"/>
      <c r="X852" s="149"/>
      <c r="Y852" s="149"/>
      <c r="Z852" s="149"/>
      <c r="AA852" s="149"/>
      <c r="AB852" s="147"/>
      <c r="AC852" s="147"/>
      <c r="AD852" s="147"/>
    </row>
    <row r="853">
      <c r="A853" s="147"/>
      <c r="B853" s="148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49"/>
      <c r="U853" s="149"/>
      <c r="V853" s="149"/>
      <c r="W853" s="149"/>
      <c r="X853" s="149"/>
      <c r="Y853" s="149"/>
      <c r="Z853" s="149"/>
      <c r="AA853" s="149"/>
      <c r="AB853" s="147"/>
      <c r="AC853" s="147"/>
      <c r="AD853" s="147"/>
    </row>
    <row r="854">
      <c r="A854" s="147"/>
      <c r="B854" s="148"/>
      <c r="C854" s="149"/>
      <c r="D854" s="149"/>
      <c r="E854" s="149"/>
      <c r="F854" s="149"/>
      <c r="G854" s="149"/>
      <c r="H854" s="149"/>
      <c r="I854" s="149"/>
      <c r="J854" s="149"/>
      <c r="K854" s="149"/>
      <c r="L854" s="149"/>
      <c r="M854" s="149"/>
      <c r="N854" s="149"/>
      <c r="O854" s="149"/>
      <c r="P854" s="149"/>
      <c r="Q854" s="149"/>
      <c r="R854" s="149"/>
      <c r="S854" s="149"/>
      <c r="T854" s="149"/>
      <c r="U854" s="149"/>
      <c r="V854" s="149"/>
      <c r="W854" s="149"/>
      <c r="X854" s="149"/>
      <c r="Y854" s="149"/>
      <c r="Z854" s="149"/>
      <c r="AA854" s="149"/>
      <c r="AB854" s="147"/>
      <c r="AC854" s="147"/>
      <c r="AD854" s="147"/>
    </row>
    <row r="855">
      <c r="A855" s="147"/>
      <c r="B855" s="148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49"/>
      <c r="U855" s="149"/>
      <c r="V855" s="149"/>
      <c r="W855" s="149"/>
      <c r="X855" s="149"/>
      <c r="Y855" s="149"/>
      <c r="Z855" s="149"/>
      <c r="AA855" s="149"/>
      <c r="AB855" s="147"/>
      <c r="AC855" s="147"/>
      <c r="AD855" s="147"/>
    </row>
    <row r="856">
      <c r="A856" s="147"/>
      <c r="B856" s="148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  <c r="M856" s="149"/>
      <c r="N856" s="149"/>
      <c r="O856" s="149"/>
      <c r="P856" s="149"/>
      <c r="Q856" s="149"/>
      <c r="R856" s="149"/>
      <c r="S856" s="149"/>
      <c r="T856" s="149"/>
      <c r="U856" s="149"/>
      <c r="V856" s="149"/>
      <c r="W856" s="149"/>
      <c r="X856" s="149"/>
      <c r="Y856" s="149"/>
      <c r="Z856" s="149"/>
      <c r="AA856" s="149"/>
      <c r="AB856" s="147"/>
      <c r="AC856" s="147"/>
      <c r="AD856" s="147"/>
    </row>
    <row r="857">
      <c r="A857" s="147"/>
      <c r="B857" s="148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49"/>
      <c r="U857" s="149"/>
      <c r="V857" s="149"/>
      <c r="W857" s="149"/>
      <c r="X857" s="149"/>
      <c r="Y857" s="149"/>
      <c r="Z857" s="149"/>
      <c r="AA857" s="149"/>
      <c r="AB857" s="147"/>
      <c r="AC857" s="147"/>
      <c r="AD857" s="147"/>
    </row>
    <row r="858">
      <c r="A858" s="147"/>
      <c r="B858" s="148"/>
      <c r="C858" s="149"/>
      <c r="D858" s="149"/>
      <c r="E858" s="149"/>
      <c r="F858" s="149"/>
      <c r="G858" s="149"/>
      <c r="H858" s="149"/>
      <c r="I858" s="149"/>
      <c r="J858" s="149"/>
      <c r="K858" s="149"/>
      <c r="L858" s="149"/>
      <c r="M858" s="149"/>
      <c r="N858" s="149"/>
      <c r="O858" s="149"/>
      <c r="P858" s="149"/>
      <c r="Q858" s="149"/>
      <c r="R858" s="149"/>
      <c r="S858" s="149"/>
      <c r="T858" s="149"/>
      <c r="U858" s="149"/>
      <c r="V858" s="149"/>
      <c r="W858" s="149"/>
      <c r="X858" s="149"/>
      <c r="Y858" s="149"/>
      <c r="Z858" s="149"/>
      <c r="AA858" s="149"/>
      <c r="AB858" s="147"/>
      <c r="AC858" s="147"/>
      <c r="AD858" s="147"/>
    </row>
    <row r="859">
      <c r="A859" s="147"/>
      <c r="B859" s="148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49"/>
      <c r="U859" s="149"/>
      <c r="V859" s="149"/>
      <c r="W859" s="149"/>
      <c r="X859" s="149"/>
      <c r="Y859" s="149"/>
      <c r="Z859" s="149"/>
      <c r="AA859" s="149"/>
      <c r="AB859" s="147"/>
      <c r="AC859" s="147"/>
      <c r="AD859" s="147"/>
    </row>
    <row r="860">
      <c r="A860" s="147"/>
      <c r="B860" s="148"/>
      <c r="C860" s="149"/>
      <c r="D860" s="149"/>
      <c r="E860" s="149"/>
      <c r="F860" s="149"/>
      <c r="G860" s="149"/>
      <c r="H860" s="149"/>
      <c r="I860" s="149"/>
      <c r="J860" s="149"/>
      <c r="K860" s="149"/>
      <c r="L860" s="149"/>
      <c r="M860" s="149"/>
      <c r="N860" s="149"/>
      <c r="O860" s="149"/>
      <c r="P860" s="149"/>
      <c r="Q860" s="149"/>
      <c r="R860" s="149"/>
      <c r="S860" s="149"/>
      <c r="T860" s="149"/>
      <c r="U860" s="149"/>
      <c r="V860" s="149"/>
      <c r="W860" s="149"/>
      <c r="X860" s="149"/>
      <c r="Y860" s="149"/>
      <c r="Z860" s="149"/>
      <c r="AA860" s="149"/>
      <c r="AB860" s="147"/>
      <c r="AC860" s="147"/>
      <c r="AD860" s="147"/>
    </row>
    <row r="861">
      <c r="A861" s="147"/>
      <c r="B861" s="148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49"/>
      <c r="U861" s="149"/>
      <c r="V861" s="149"/>
      <c r="W861" s="149"/>
      <c r="X861" s="149"/>
      <c r="Y861" s="149"/>
      <c r="Z861" s="149"/>
      <c r="AA861" s="149"/>
      <c r="AB861" s="147"/>
      <c r="AC861" s="147"/>
      <c r="AD861" s="147"/>
    </row>
    <row r="862">
      <c r="A862" s="147"/>
      <c r="B862" s="148"/>
      <c r="C862" s="149"/>
      <c r="D862" s="149"/>
      <c r="E862" s="149"/>
      <c r="F862" s="149"/>
      <c r="G862" s="149"/>
      <c r="H862" s="149"/>
      <c r="I862" s="149"/>
      <c r="J862" s="149"/>
      <c r="K862" s="149"/>
      <c r="L862" s="149"/>
      <c r="M862" s="149"/>
      <c r="N862" s="149"/>
      <c r="O862" s="149"/>
      <c r="P862" s="149"/>
      <c r="Q862" s="149"/>
      <c r="R862" s="149"/>
      <c r="S862" s="149"/>
      <c r="T862" s="149"/>
      <c r="U862" s="149"/>
      <c r="V862" s="149"/>
      <c r="W862" s="149"/>
      <c r="X862" s="149"/>
      <c r="Y862" s="149"/>
      <c r="Z862" s="149"/>
      <c r="AA862" s="149"/>
      <c r="AB862" s="147"/>
      <c r="AC862" s="147"/>
      <c r="AD862" s="147"/>
    </row>
    <row r="863">
      <c r="A863" s="147"/>
      <c r="B863" s="148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49"/>
      <c r="U863" s="149"/>
      <c r="V863" s="149"/>
      <c r="W863" s="149"/>
      <c r="X863" s="149"/>
      <c r="Y863" s="149"/>
      <c r="Z863" s="149"/>
      <c r="AA863" s="149"/>
      <c r="AB863" s="147"/>
      <c r="AC863" s="147"/>
      <c r="AD863" s="147"/>
    </row>
    <row r="864">
      <c r="A864" s="147"/>
      <c r="B864" s="148"/>
      <c r="C864" s="149"/>
      <c r="D864" s="149"/>
      <c r="E864" s="149"/>
      <c r="F864" s="149"/>
      <c r="G864" s="149"/>
      <c r="H864" s="149"/>
      <c r="I864" s="149"/>
      <c r="J864" s="149"/>
      <c r="K864" s="149"/>
      <c r="L864" s="149"/>
      <c r="M864" s="149"/>
      <c r="N864" s="149"/>
      <c r="O864" s="149"/>
      <c r="P864" s="149"/>
      <c r="Q864" s="149"/>
      <c r="R864" s="149"/>
      <c r="S864" s="149"/>
      <c r="T864" s="149"/>
      <c r="U864" s="149"/>
      <c r="V864" s="149"/>
      <c r="W864" s="149"/>
      <c r="X864" s="149"/>
      <c r="Y864" s="149"/>
      <c r="Z864" s="149"/>
      <c r="AA864" s="149"/>
      <c r="AB864" s="147"/>
      <c r="AC864" s="147"/>
      <c r="AD864" s="147"/>
    </row>
    <row r="865">
      <c r="A865" s="147"/>
      <c r="B865" s="148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49"/>
      <c r="U865" s="149"/>
      <c r="V865" s="149"/>
      <c r="W865" s="149"/>
      <c r="X865" s="149"/>
      <c r="Y865" s="149"/>
      <c r="Z865" s="149"/>
      <c r="AA865" s="149"/>
      <c r="AB865" s="147"/>
      <c r="AC865" s="147"/>
      <c r="AD865" s="147"/>
    </row>
    <row r="866">
      <c r="A866" s="147"/>
      <c r="B866" s="148"/>
      <c r="C866" s="149"/>
      <c r="D866" s="149"/>
      <c r="E866" s="149"/>
      <c r="F866" s="149"/>
      <c r="G866" s="149"/>
      <c r="H866" s="149"/>
      <c r="I866" s="149"/>
      <c r="J866" s="149"/>
      <c r="K866" s="149"/>
      <c r="L866" s="149"/>
      <c r="M866" s="149"/>
      <c r="N866" s="149"/>
      <c r="O866" s="149"/>
      <c r="P866" s="149"/>
      <c r="Q866" s="149"/>
      <c r="R866" s="149"/>
      <c r="S866" s="149"/>
      <c r="T866" s="149"/>
      <c r="U866" s="149"/>
      <c r="V866" s="149"/>
      <c r="W866" s="149"/>
      <c r="X866" s="149"/>
      <c r="Y866" s="149"/>
      <c r="Z866" s="149"/>
      <c r="AA866" s="149"/>
      <c r="AB866" s="147"/>
      <c r="AC866" s="147"/>
      <c r="AD866" s="147"/>
    </row>
    <row r="867">
      <c r="A867" s="147"/>
      <c r="B867" s="148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49"/>
      <c r="U867" s="149"/>
      <c r="V867" s="149"/>
      <c r="W867" s="149"/>
      <c r="X867" s="149"/>
      <c r="Y867" s="149"/>
      <c r="Z867" s="149"/>
      <c r="AA867" s="149"/>
      <c r="AB867" s="147"/>
      <c r="AC867" s="147"/>
      <c r="AD867" s="147"/>
    </row>
    <row r="868">
      <c r="A868" s="147"/>
      <c r="B868" s="148"/>
      <c r="C868" s="149"/>
      <c r="D868" s="149"/>
      <c r="E868" s="149"/>
      <c r="F868" s="149"/>
      <c r="G868" s="149"/>
      <c r="H868" s="149"/>
      <c r="I868" s="149"/>
      <c r="J868" s="149"/>
      <c r="K868" s="149"/>
      <c r="L868" s="149"/>
      <c r="M868" s="149"/>
      <c r="N868" s="149"/>
      <c r="O868" s="149"/>
      <c r="P868" s="149"/>
      <c r="Q868" s="149"/>
      <c r="R868" s="149"/>
      <c r="S868" s="149"/>
      <c r="T868" s="149"/>
      <c r="U868" s="149"/>
      <c r="V868" s="149"/>
      <c r="W868" s="149"/>
      <c r="X868" s="149"/>
      <c r="Y868" s="149"/>
      <c r="Z868" s="149"/>
      <c r="AA868" s="149"/>
      <c r="AB868" s="147"/>
      <c r="AC868" s="147"/>
      <c r="AD868" s="147"/>
    </row>
    <row r="869">
      <c r="A869" s="147"/>
      <c r="B869" s="148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49"/>
      <c r="U869" s="149"/>
      <c r="V869" s="149"/>
      <c r="W869" s="149"/>
      <c r="X869" s="149"/>
      <c r="Y869" s="149"/>
      <c r="Z869" s="149"/>
      <c r="AA869" s="149"/>
      <c r="AB869" s="147"/>
      <c r="AC869" s="147"/>
      <c r="AD869" s="147"/>
    </row>
    <row r="870">
      <c r="A870" s="147"/>
      <c r="B870" s="148"/>
      <c r="C870" s="149"/>
      <c r="D870" s="149"/>
      <c r="E870" s="149"/>
      <c r="F870" s="149"/>
      <c r="G870" s="149"/>
      <c r="H870" s="149"/>
      <c r="I870" s="149"/>
      <c r="J870" s="149"/>
      <c r="K870" s="149"/>
      <c r="L870" s="149"/>
      <c r="M870" s="149"/>
      <c r="N870" s="149"/>
      <c r="O870" s="149"/>
      <c r="P870" s="149"/>
      <c r="Q870" s="149"/>
      <c r="R870" s="149"/>
      <c r="S870" s="149"/>
      <c r="T870" s="149"/>
      <c r="U870" s="149"/>
      <c r="V870" s="149"/>
      <c r="W870" s="149"/>
      <c r="X870" s="149"/>
      <c r="Y870" s="149"/>
      <c r="Z870" s="149"/>
      <c r="AA870" s="149"/>
      <c r="AB870" s="147"/>
      <c r="AC870" s="147"/>
      <c r="AD870" s="147"/>
    </row>
    <row r="871">
      <c r="A871" s="147"/>
      <c r="B871" s="148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49"/>
      <c r="U871" s="149"/>
      <c r="V871" s="149"/>
      <c r="W871" s="149"/>
      <c r="X871" s="149"/>
      <c r="Y871" s="149"/>
      <c r="Z871" s="149"/>
      <c r="AA871" s="149"/>
      <c r="AB871" s="147"/>
      <c r="AC871" s="147"/>
      <c r="AD871" s="147"/>
    </row>
    <row r="872">
      <c r="A872" s="147"/>
      <c r="B872" s="148"/>
      <c r="C872" s="149"/>
      <c r="D872" s="149"/>
      <c r="E872" s="149"/>
      <c r="F872" s="149"/>
      <c r="G872" s="149"/>
      <c r="H872" s="149"/>
      <c r="I872" s="149"/>
      <c r="J872" s="149"/>
      <c r="K872" s="149"/>
      <c r="L872" s="149"/>
      <c r="M872" s="149"/>
      <c r="N872" s="149"/>
      <c r="O872" s="149"/>
      <c r="P872" s="149"/>
      <c r="Q872" s="149"/>
      <c r="R872" s="149"/>
      <c r="S872" s="149"/>
      <c r="T872" s="149"/>
      <c r="U872" s="149"/>
      <c r="V872" s="149"/>
      <c r="W872" s="149"/>
      <c r="X872" s="149"/>
      <c r="Y872" s="149"/>
      <c r="Z872" s="149"/>
      <c r="AA872" s="149"/>
      <c r="AB872" s="147"/>
      <c r="AC872" s="147"/>
      <c r="AD872" s="147"/>
    </row>
    <row r="873">
      <c r="A873" s="147"/>
      <c r="B873" s="148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49"/>
      <c r="U873" s="149"/>
      <c r="V873" s="149"/>
      <c r="W873" s="149"/>
      <c r="X873" s="149"/>
      <c r="Y873" s="149"/>
      <c r="Z873" s="149"/>
      <c r="AA873" s="149"/>
      <c r="AB873" s="147"/>
      <c r="AC873" s="147"/>
      <c r="AD873" s="147"/>
    </row>
    <row r="874">
      <c r="A874" s="147"/>
      <c r="B874" s="148"/>
      <c r="C874" s="149"/>
      <c r="D874" s="149"/>
      <c r="E874" s="149"/>
      <c r="F874" s="149"/>
      <c r="G874" s="149"/>
      <c r="H874" s="149"/>
      <c r="I874" s="149"/>
      <c r="J874" s="149"/>
      <c r="K874" s="149"/>
      <c r="L874" s="149"/>
      <c r="M874" s="149"/>
      <c r="N874" s="149"/>
      <c r="O874" s="149"/>
      <c r="P874" s="149"/>
      <c r="Q874" s="149"/>
      <c r="R874" s="149"/>
      <c r="S874" s="149"/>
      <c r="T874" s="149"/>
      <c r="U874" s="149"/>
      <c r="V874" s="149"/>
      <c r="W874" s="149"/>
      <c r="X874" s="149"/>
      <c r="Y874" s="149"/>
      <c r="Z874" s="149"/>
      <c r="AA874" s="149"/>
      <c r="AB874" s="147"/>
      <c r="AC874" s="147"/>
      <c r="AD874" s="147"/>
    </row>
    <row r="875">
      <c r="A875" s="147"/>
      <c r="B875" s="148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49"/>
      <c r="U875" s="149"/>
      <c r="V875" s="149"/>
      <c r="W875" s="149"/>
      <c r="X875" s="149"/>
      <c r="Y875" s="149"/>
      <c r="Z875" s="149"/>
      <c r="AA875" s="149"/>
      <c r="AB875" s="147"/>
      <c r="AC875" s="147"/>
      <c r="AD875" s="147"/>
    </row>
    <row r="876">
      <c r="A876" s="147"/>
      <c r="B876" s="148"/>
      <c r="C876" s="149"/>
      <c r="D876" s="149"/>
      <c r="E876" s="149"/>
      <c r="F876" s="149"/>
      <c r="G876" s="149"/>
      <c r="H876" s="149"/>
      <c r="I876" s="149"/>
      <c r="J876" s="149"/>
      <c r="K876" s="149"/>
      <c r="L876" s="149"/>
      <c r="M876" s="149"/>
      <c r="N876" s="149"/>
      <c r="O876" s="149"/>
      <c r="P876" s="149"/>
      <c r="Q876" s="149"/>
      <c r="R876" s="149"/>
      <c r="S876" s="149"/>
      <c r="T876" s="149"/>
      <c r="U876" s="149"/>
      <c r="V876" s="149"/>
      <c r="W876" s="149"/>
      <c r="X876" s="149"/>
      <c r="Y876" s="149"/>
      <c r="Z876" s="149"/>
      <c r="AA876" s="149"/>
      <c r="AB876" s="147"/>
      <c r="AC876" s="147"/>
      <c r="AD876" s="147"/>
    </row>
    <row r="877">
      <c r="A877" s="147"/>
      <c r="B877" s="148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49"/>
      <c r="U877" s="149"/>
      <c r="V877" s="149"/>
      <c r="W877" s="149"/>
      <c r="X877" s="149"/>
      <c r="Y877" s="149"/>
      <c r="Z877" s="149"/>
      <c r="AA877" s="149"/>
      <c r="AB877" s="147"/>
      <c r="AC877" s="147"/>
      <c r="AD877" s="147"/>
    </row>
    <row r="878">
      <c r="A878" s="147"/>
      <c r="B878" s="148"/>
      <c r="C878" s="149"/>
      <c r="D878" s="149"/>
      <c r="E878" s="149"/>
      <c r="F878" s="149"/>
      <c r="G878" s="149"/>
      <c r="H878" s="149"/>
      <c r="I878" s="149"/>
      <c r="J878" s="149"/>
      <c r="K878" s="149"/>
      <c r="L878" s="149"/>
      <c r="M878" s="149"/>
      <c r="N878" s="149"/>
      <c r="O878" s="149"/>
      <c r="P878" s="149"/>
      <c r="Q878" s="149"/>
      <c r="R878" s="149"/>
      <c r="S878" s="149"/>
      <c r="T878" s="149"/>
      <c r="U878" s="149"/>
      <c r="V878" s="149"/>
      <c r="W878" s="149"/>
      <c r="X878" s="149"/>
      <c r="Y878" s="149"/>
      <c r="Z878" s="149"/>
      <c r="AA878" s="149"/>
      <c r="AB878" s="147"/>
      <c r="AC878" s="147"/>
      <c r="AD878" s="147"/>
    </row>
    <row r="879">
      <c r="A879" s="147"/>
      <c r="B879" s="148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49"/>
      <c r="U879" s="149"/>
      <c r="V879" s="149"/>
      <c r="W879" s="149"/>
      <c r="X879" s="149"/>
      <c r="Y879" s="149"/>
      <c r="Z879" s="149"/>
      <c r="AA879" s="149"/>
      <c r="AB879" s="147"/>
      <c r="AC879" s="147"/>
      <c r="AD879" s="147"/>
    </row>
    <row r="880">
      <c r="A880" s="147"/>
      <c r="B880" s="148"/>
      <c r="C880" s="149"/>
      <c r="D880" s="149"/>
      <c r="E880" s="149"/>
      <c r="F880" s="149"/>
      <c r="G880" s="149"/>
      <c r="H880" s="149"/>
      <c r="I880" s="149"/>
      <c r="J880" s="149"/>
      <c r="K880" s="149"/>
      <c r="L880" s="149"/>
      <c r="M880" s="149"/>
      <c r="N880" s="149"/>
      <c r="O880" s="149"/>
      <c r="P880" s="149"/>
      <c r="Q880" s="149"/>
      <c r="R880" s="149"/>
      <c r="S880" s="149"/>
      <c r="T880" s="149"/>
      <c r="U880" s="149"/>
      <c r="V880" s="149"/>
      <c r="W880" s="149"/>
      <c r="X880" s="149"/>
      <c r="Y880" s="149"/>
      <c r="Z880" s="149"/>
      <c r="AA880" s="149"/>
      <c r="AB880" s="147"/>
      <c r="AC880" s="147"/>
      <c r="AD880" s="147"/>
    </row>
    <row r="881">
      <c r="A881" s="147"/>
      <c r="B881" s="148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49"/>
      <c r="U881" s="149"/>
      <c r="V881" s="149"/>
      <c r="W881" s="149"/>
      <c r="X881" s="149"/>
      <c r="Y881" s="149"/>
      <c r="Z881" s="149"/>
      <c r="AA881" s="149"/>
      <c r="AB881" s="147"/>
      <c r="AC881" s="147"/>
      <c r="AD881" s="147"/>
    </row>
    <row r="882">
      <c r="A882" s="147"/>
      <c r="B882" s="148"/>
      <c r="C882" s="149"/>
      <c r="D882" s="149"/>
      <c r="E882" s="149"/>
      <c r="F882" s="149"/>
      <c r="G882" s="149"/>
      <c r="H882" s="149"/>
      <c r="I882" s="149"/>
      <c r="J882" s="149"/>
      <c r="K882" s="149"/>
      <c r="L882" s="149"/>
      <c r="M882" s="149"/>
      <c r="N882" s="149"/>
      <c r="O882" s="149"/>
      <c r="P882" s="149"/>
      <c r="Q882" s="149"/>
      <c r="R882" s="149"/>
      <c r="S882" s="149"/>
      <c r="T882" s="149"/>
      <c r="U882" s="149"/>
      <c r="V882" s="149"/>
      <c r="W882" s="149"/>
      <c r="X882" s="149"/>
      <c r="Y882" s="149"/>
      <c r="Z882" s="149"/>
      <c r="AA882" s="149"/>
      <c r="AB882" s="147"/>
      <c r="AC882" s="147"/>
      <c r="AD882" s="147"/>
    </row>
    <row r="883">
      <c r="A883" s="147"/>
      <c r="B883" s="148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49"/>
      <c r="U883" s="149"/>
      <c r="V883" s="149"/>
      <c r="W883" s="149"/>
      <c r="X883" s="149"/>
      <c r="Y883" s="149"/>
      <c r="Z883" s="149"/>
      <c r="AA883" s="149"/>
      <c r="AB883" s="147"/>
      <c r="AC883" s="147"/>
      <c r="AD883" s="147"/>
    </row>
    <row r="884">
      <c r="A884" s="147"/>
      <c r="B884" s="148"/>
      <c r="C884" s="149"/>
      <c r="D884" s="149"/>
      <c r="E884" s="149"/>
      <c r="F884" s="149"/>
      <c r="G884" s="149"/>
      <c r="H884" s="149"/>
      <c r="I884" s="149"/>
      <c r="J884" s="149"/>
      <c r="K884" s="149"/>
      <c r="L884" s="149"/>
      <c r="M884" s="149"/>
      <c r="N884" s="149"/>
      <c r="O884" s="149"/>
      <c r="P884" s="149"/>
      <c r="Q884" s="149"/>
      <c r="R884" s="149"/>
      <c r="S884" s="149"/>
      <c r="T884" s="149"/>
      <c r="U884" s="149"/>
      <c r="V884" s="149"/>
      <c r="W884" s="149"/>
      <c r="X884" s="149"/>
      <c r="Y884" s="149"/>
      <c r="Z884" s="149"/>
      <c r="AA884" s="149"/>
      <c r="AB884" s="147"/>
      <c r="AC884" s="147"/>
      <c r="AD884" s="147"/>
    </row>
    <row r="885">
      <c r="A885" s="147"/>
      <c r="B885" s="148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49"/>
      <c r="U885" s="149"/>
      <c r="V885" s="149"/>
      <c r="W885" s="149"/>
      <c r="X885" s="149"/>
      <c r="Y885" s="149"/>
      <c r="Z885" s="149"/>
      <c r="AA885" s="149"/>
      <c r="AB885" s="147"/>
      <c r="AC885" s="147"/>
      <c r="AD885" s="147"/>
    </row>
    <row r="886">
      <c r="A886" s="147"/>
      <c r="B886" s="148"/>
      <c r="C886" s="149"/>
      <c r="D886" s="149"/>
      <c r="E886" s="149"/>
      <c r="F886" s="149"/>
      <c r="G886" s="149"/>
      <c r="H886" s="149"/>
      <c r="I886" s="149"/>
      <c r="J886" s="149"/>
      <c r="K886" s="149"/>
      <c r="L886" s="149"/>
      <c r="M886" s="149"/>
      <c r="N886" s="149"/>
      <c r="O886" s="149"/>
      <c r="P886" s="149"/>
      <c r="Q886" s="149"/>
      <c r="R886" s="149"/>
      <c r="S886" s="149"/>
      <c r="T886" s="149"/>
      <c r="U886" s="149"/>
      <c r="V886" s="149"/>
      <c r="W886" s="149"/>
      <c r="X886" s="149"/>
      <c r="Y886" s="149"/>
      <c r="Z886" s="149"/>
      <c r="AA886" s="149"/>
      <c r="AB886" s="147"/>
      <c r="AC886" s="147"/>
      <c r="AD886" s="147"/>
    </row>
    <row r="887">
      <c r="A887" s="147"/>
      <c r="B887" s="148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49"/>
      <c r="U887" s="149"/>
      <c r="V887" s="149"/>
      <c r="W887" s="149"/>
      <c r="X887" s="149"/>
      <c r="Y887" s="149"/>
      <c r="Z887" s="149"/>
      <c r="AA887" s="149"/>
      <c r="AB887" s="147"/>
      <c r="AC887" s="147"/>
      <c r="AD887" s="147"/>
    </row>
    <row r="888">
      <c r="A888" s="147"/>
      <c r="B888" s="148"/>
      <c r="C888" s="149"/>
      <c r="D888" s="149"/>
      <c r="E888" s="149"/>
      <c r="F888" s="149"/>
      <c r="G888" s="149"/>
      <c r="H888" s="149"/>
      <c r="I888" s="149"/>
      <c r="J888" s="149"/>
      <c r="K888" s="149"/>
      <c r="L888" s="149"/>
      <c r="M888" s="149"/>
      <c r="N888" s="149"/>
      <c r="O888" s="149"/>
      <c r="P888" s="149"/>
      <c r="Q888" s="149"/>
      <c r="R888" s="149"/>
      <c r="S888" s="149"/>
      <c r="T888" s="149"/>
      <c r="U888" s="149"/>
      <c r="V888" s="149"/>
      <c r="W888" s="149"/>
      <c r="X888" s="149"/>
      <c r="Y888" s="149"/>
      <c r="Z888" s="149"/>
      <c r="AA888" s="149"/>
      <c r="AB888" s="147"/>
      <c r="AC888" s="147"/>
      <c r="AD888" s="147"/>
    </row>
    <row r="889">
      <c r="A889" s="147"/>
      <c r="B889" s="148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49"/>
      <c r="U889" s="149"/>
      <c r="V889" s="149"/>
      <c r="W889" s="149"/>
      <c r="X889" s="149"/>
      <c r="Y889" s="149"/>
      <c r="Z889" s="149"/>
      <c r="AA889" s="149"/>
      <c r="AB889" s="147"/>
      <c r="AC889" s="147"/>
      <c r="AD889" s="147"/>
    </row>
    <row r="890">
      <c r="A890" s="147"/>
      <c r="B890" s="148"/>
      <c r="C890" s="149"/>
      <c r="D890" s="149"/>
      <c r="E890" s="149"/>
      <c r="F890" s="149"/>
      <c r="G890" s="149"/>
      <c r="H890" s="149"/>
      <c r="I890" s="149"/>
      <c r="J890" s="149"/>
      <c r="K890" s="149"/>
      <c r="L890" s="149"/>
      <c r="M890" s="149"/>
      <c r="N890" s="149"/>
      <c r="O890" s="149"/>
      <c r="P890" s="149"/>
      <c r="Q890" s="149"/>
      <c r="R890" s="149"/>
      <c r="S890" s="149"/>
      <c r="T890" s="149"/>
      <c r="U890" s="149"/>
      <c r="V890" s="149"/>
      <c r="W890" s="149"/>
      <c r="X890" s="149"/>
      <c r="Y890" s="149"/>
      <c r="Z890" s="149"/>
      <c r="AA890" s="149"/>
      <c r="AB890" s="147"/>
      <c r="AC890" s="147"/>
      <c r="AD890" s="147"/>
    </row>
    <row r="891">
      <c r="A891" s="147"/>
      <c r="B891" s="148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49"/>
      <c r="U891" s="149"/>
      <c r="V891" s="149"/>
      <c r="W891" s="149"/>
      <c r="X891" s="149"/>
      <c r="Y891" s="149"/>
      <c r="Z891" s="149"/>
      <c r="AA891" s="149"/>
      <c r="AB891" s="147"/>
      <c r="AC891" s="147"/>
      <c r="AD891" s="147"/>
    </row>
    <row r="892">
      <c r="A892" s="147"/>
      <c r="B892" s="148"/>
      <c r="C892" s="149"/>
      <c r="D892" s="149"/>
      <c r="E892" s="149"/>
      <c r="F892" s="149"/>
      <c r="G892" s="149"/>
      <c r="H892" s="149"/>
      <c r="I892" s="149"/>
      <c r="J892" s="149"/>
      <c r="K892" s="149"/>
      <c r="L892" s="149"/>
      <c r="M892" s="149"/>
      <c r="N892" s="149"/>
      <c r="O892" s="149"/>
      <c r="P892" s="149"/>
      <c r="Q892" s="149"/>
      <c r="R892" s="149"/>
      <c r="S892" s="149"/>
      <c r="T892" s="149"/>
      <c r="U892" s="149"/>
      <c r="V892" s="149"/>
      <c r="W892" s="149"/>
      <c r="X892" s="149"/>
      <c r="Y892" s="149"/>
      <c r="Z892" s="149"/>
      <c r="AA892" s="149"/>
      <c r="AB892" s="147"/>
      <c r="AC892" s="147"/>
      <c r="AD892" s="147"/>
    </row>
    <row r="893">
      <c r="A893" s="147"/>
      <c r="B893" s="148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49"/>
      <c r="U893" s="149"/>
      <c r="V893" s="149"/>
      <c r="W893" s="149"/>
      <c r="X893" s="149"/>
      <c r="Y893" s="149"/>
      <c r="Z893" s="149"/>
      <c r="AA893" s="149"/>
      <c r="AB893" s="147"/>
      <c r="AC893" s="147"/>
      <c r="AD893" s="147"/>
    </row>
    <row r="894">
      <c r="A894" s="147"/>
      <c r="B894" s="148"/>
      <c r="C894" s="149"/>
      <c r="D894" s="149"/>
      <c r="E894" s="149"/>
      <c r="F894" s="149"/>
      <c r="G894" s="149"/>
      <c r="H894" s="149"/>
      <c r="I894" s="149"/>
      <c r="J894" s="149"/>
      <c r="K894" s="149"/>
      <c r="L894" s="149"/>
      <c r="M894" s="149"/>
      <c r="N894" s="149"/>
      <c r="O894" s="149"/>
      <c r="P894" s="149"/>
      <c r="Q894" s="149"/>
      <c r="R894" s="149"/>
      <c r="S894" s="149"/>
      <c r="T894" s="149"/>
      <c r="U894" s="149"/>
      <c r="V894" s="149"/>
      <c r="W894" s="149"/>
      <c r="X894" s="149"/>
      <c r="Y894" s="149"/>
      <c r="Z894" s="149"/>
      <c r="AA894" s="149"/>
      <c r="AB894" s="147"/>
      <c r="AC894" s="147"/>
      <c r="AD894" s="147"/>
    </row>
    <row r="895">
      <c r="A895" s="147"/>
      <c r="B895" s="148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49"/>
      <c r="U895" s="149"/>
      <c r="V895" s="149"/>
      <c r="W895" s="149"/>
      <c r="X895" s="149"/>
      <c r="Y895" s="149"/>
      <c r="Z895" s="149"/>
      <c r="AA895" s="149"/>
      <c r="AB895" s="147"/>
      <c r="AC895" s="147"/>
      <c r="AD895" s="147"/>
    </row>
    <row r="896">
      <c r="A896" s="147"/>
      <c r="B896" s="148"/>
      <c r="C896" s="149"/>
      <c r="D896" s="149"/>
      <c r="E896" s="149"/>
      <c r="F896" s="149"/>
      <c r="G896" s="149"/>
      <c r="H896" s="149"/>
      <c r="I896" s="149"/>
      <c r="J896" s="149"/>
      <c r="K896" s="149"/>
      <c r="L896" s="149"/>
      <c r="M896" s="149"/>
      <c r="N896" s="149"/>
      <c r="O896" s="149"/>
      <c r="P896" s="149"/>
      <c r="Q896" s="149"/>
      <c r="R896" s="149"/>
      <c r="S896" s="149"/>
      <c r="T896" s="149"/>
      <c r="U896" s="149"/>
      <c r="V896" s="149"/>
      <c r="W896" s="149"/>
      <c r="X896" s="149"/>
      <c r="Y896" s="149"/>
      <c r="Z896" s="149"/>
      <c r="AA896" s="149"/>
      <c r="AB896" s="147"/>
      <c r="AC896" s="147"/>
      <c r="AD896" s="147"/>
    </row>
    <row r="897">
      <c r="A897" s="147"/>
      <c r="B897" s="148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49"/>
      <c r="U897" s="149"/>
      <c r="V897" s="149"/>
      <c r="W897" s="149"/>
      <c r="X897" s="149"/>
      <c r="Y897" s="149"/>
      <c r="Z897" s="149"/>
      <c r="AA897" s="149"/>
      <c r="AB897" s="147"/>
      <c r="AC897" s="147"/>
      <c r="AD897" s="147"/>
    </row>
    <row r="898">
      <c r="A898" s="147"/>
      <c r="B898" s="148"/>
      <c r="C898" s="149"/>
      <c r="D898" s="149"/>
      <c r="E898" s="149"/>
      <c r="F898" s="149"/>
      <c r="G898" s="149"/>
      <c r="H898" s="149"/>
      <c r="I898" s="149"/>
      <c r="J898" s="149"/>
      <c r="K898" s="149"/>
      <c r="L898" s="149"/>
      <c r="M898" s="149"/>
      <c r="N898" s="149"/>
      <c r="O898" s="149"/>
      <c r="P898" s="149"/>
      <c r="Q898" s="149"/>
      <c r="R898" s="149"/>
      <c r="S898" s="149"/>
      <c r="T898" s="149"/>
      <c r="U898" s="149"/>
      <c r="V898" s="149"/>
      <c r="W898" s="149"/>
      <c r="X898" s="149"/>
      <c r="Y898" s="149"/>
      <c r="Z898" s="149"/>
      <c r="AA898" s="149"/>
      <c r="AB898" s="147"/>
      <c r="AC898" s="147"/>
      <c r="AD898" s="147"/>
    </row>
    <row r="899">
      <c r="A899" s="147"/>
      <c r="B899" s="148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49"/>
      <c r="U899" s="149"/>
      <c r="V899" s="149"/>
      <c r="W899" s="149"/>
      <c r="X899" s="149"/>
      <c r="Y899" s="149"/>
      <c r="Z899" s="149"/>
      <c r="AA899" s="149"/>
      <c r="AB899" s="147"/>
      <c r="AC899" s="147"/>
      <c r="AD899" s="147"/>
    </row>
    <row r="900">
      <c r="A900" s="147"/>
      <c r="B900" s="148"/>
      <c r="C900" s="149"/>
      <c r="D900" s="149"/>
      <c r="E900" s="149"/>
      <c r="F900" s="149"/>
      <c r="G900" s="149"/>
      <c r="H900" s="149"/>
      <c r="I900" s="149"/>
      <c r="J900" s="149"/>
      <c r="K900" s="149"/>
      <c r="L900" s="149"/>
      <c r="M900" s="149"/>
      <c r="N900" s="149"/>
      <c r="O900" s="149"/>
      <c r="P900" s="149"/>
      <c r="Q900" s="149"/>
      <c r="R900" s="149"/>
      <c r="S900" s="149"/>
      <c r="T900" s="149"/>
      <c r="U900" s="149"/>
      <c r="V900" s="149"/>
      <c r="W900" s="149"/>
      <c r="X900" s="149"/>
      <c r="Y900" s="149"/>
      <c r="Z900" s="149"/>
      <c r="AA900" s="149"/>
      <c r="AB900" s="147"/>
      <c r="AC900" s="147"/>
      <c r="AD900" s="147"/>
    </row>
    <row r="901">
      <c r="A901" s="147"/>
      <c r="B901" s="148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49"/>
      <c r="U901" s="149"/>
      <c r="V901" s="149"/>
      <c r="W901" s="149"/>
      <c r="X901" s="149"/>
      <c r="Y901" s="149"/>
      <c r="Z901" s="149"/>
      <c r="AA901" s="149"/>
      <c r="AB901" s="147"/>
      <c r="AC901" s="147"/>
      <c r="AD901" s="147"/>
    </row>
    <row r="902">
      <c r="A902" s="147"/>
      <c r="B902" s="148"/>
      <c r="C902" s="149"/>
      <c r="D902" s="149"/>
      <c r="E902" s="149"/>
      <c r="F902" s="149"/>
      <c r="G902" s="149"/>
      <c r="H902" s="149"/>
      <c r="I902" s="149"/>
      <c r="J902" s="149"/>
      <c r="K902" s="149"/>
      <c r="L902" s="149"/>
      <c r="M902" s="149"/>
      <c r="N902" s="149"/>
      <c r="O902" s="149"/>
      <c r="P902" s="149"/>
      <c r="Q902" s="149"/>
      <c r="R902" s="149"/>
      <c r="S902" s="149"/>
      <c r="T902" s="149"/>
      <c r="U902" s="149"/>
      <c r="V902" s="149"/>
      <c r="W902" s="149"/>
      <c r="X902" s="149"/>
      <c r="Y902" s="149"/>
      <c r="Z902" s="149"/>
      <c r="AA902" s="149"/>
      <c r="AB902" s="147"/>
      <c r="AC902" s="147"/>
      <c r="AD902" s="147"/>
    </row>
    <row r="903">
      <c r="A903" s="147"/>
      <c r="B903" s="148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49"/>
      <c r="U903" s="149"/>
      <c r="V903" s="149"/>
      <c r="W903" s="149"/>
      <c r="X903" s="149"/>
      <c r="Y903" s="149"/>
      <c r="Z903" s="149"/>
      <c r="AA903" s="149"/>
      <c r="AB903" s="147"/>
      <c r="AC903" s="147"/>
      <c r="AD903" s="147"/>
    </row>
    <row r="904">
      <c r="A904" s="147"/>
      <c r="B904" s="148"/>
      <c r="C904" s="149"/>
      <c r="D904" s="149"/>
      <c r="E904" s="149"/>
      <c r="F904" s="149"/>
      <c r="G904" s="149"/>
      <c r="H904" s="149"/>
      <c r="I904" s="149"/>
      <c r="J904" s="149"/>
      <c r="K904" s="149"/>
      <c r="L904" s="149"/>
      <c r="M904" s="149"/>
      <c r="N904" s="149"/>
      <c r="O904" s="149"/>
      <c r="P904" s="149"/>
      <c r="Q904" s="149"/>
      <c r="R904" s="149"/>
      <c r="S904" s="149"/>
      <c r="T904" s="149"/>
      <c r="U904" s="149"/>
      <c r="V904" s="149"/>
      <c r="W904" s="149"/>
      <c r="X904" s="149"/>
      <c r="Y904" s="149"/>
      <c r="Z904" s="149"/>
      <c r="AA904" s="149"/>
      <c r="AB904" s="147"/>
      <c r="AC904" s="147"/>
      <c r="AD904" s="147"/>
    </row>
    <row r="905">
      <c r="A905" s="147"/>
      <c r="B905" s="148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49"/>
      <c r="U905" s="149"/>
      <c r="V905" s="149"/>
      <c r="W905" s="149"/>
      <c r="X905" s="149"/>
      <c r="Y905" s="149"/>
      <c r="Z905" s="149"/>
      <c r="AA905" s="149"/>
      <c r="AB905" s="147"/>
      <c r="AC905" s="147"/>
      <c r="AD905" s="147"/>
    </row>
    <row r="906">
      <c r="A906" s="147"/>
      <c r="B906" s="148"/>
      <c r="C906" s="149"/>
      <c r="D906" s="149"/>
      <c r="E906" s="149"/>
      <c r="F906" s="149"/>
      <c r="G906" s="149"/>
      <c r="H906" s="149"/>
      <c r="I906" s="149"/>
      <c r="J906" s="149"/>
      <c r="K906" s="149"/>
      <c r="L906" s="149"/>
      <c r="M906" s="149"/>
      <c r="N906" s="149"/>
      <c r="O906" s="149"/>
      <c r="P906" s="149"/>
      <c r="Q906" s="149"/>
      <c r="R906" s="149"/>
      <c r="S906" s="149"/>
      <c r="T906" s="149"/>
      <c r="U906" s="149"/>
      <c r="V906" s="149"/>
      <c r="W906" s="149"/>
      <c r="X906" s="149"/>
      <c r="Y906" s="149"/>
      <c r="Z906" s="149"/>
      <c r="AA906" s="149"/>
      <c r="AB906" s="147"/>
      <c r="AC906" s="147"/>
      <c r="AD906" s="147"/>
    </row>
    <row r="907">
      <c r="A907" s="147"/>
      <c r="B907" s="148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49"/>
      <c r="U907" s="149"/>
      <c r="V907" s="149"/>
      <c r="W907" s="149"/>
      <c r="X907" s="149"/>
      <c r="Y907" s="149"/>
      <c r="Z907" s="149"/>
      <c r="AA907" s="149"/>
      <c r="AB907" s="147"/>
      <c r="AC907" s="147"/>
      <c r="AD907" s="147"/>
    </row>
    <row r="908">
      <c r="A908" s="147"/>
      <c r="B908" s="148"/>
      <c r="C908" s="149"/>
      <c r="D908" s="149"/>
      <c r="E908" s="149"/>
      <c r="F908" s="149"/>
      <c r="G908" s="149"/>
      <c r="H908" s="149"/>
      <c r="I908" s="149"/>
      <c r="J908" s="149"/>
      <c r="K908" s="149"/>
      <c r="L908" s="149"/>
      <c r="M908" s="149"/>
      <c r="N908" s="149"/>
      <c r="O908" s="149"/>
      <c r="P908" s="149"/>
      <c r="Q908" s="149"/>
      <c r="R908" s="149"/>
      <c r="S908" s="149"/>
      <c r="T908" s="149"/>
      <c r="U908" s="149"/>
      <c r="V908" s="149"/>
      <c r="W908" s="149"/>
      <c r="X908" s="149"/>
      <c r="Y908" s="149"/>
      <c r="Z908" s="149"/>
      <c r="AA908" s="149"/>
      <c r="AB908" s="147"/>
      <c r="AC908" s="147"/>
      <c r="AD908" s="147"/>
    </row>
    <row r="909">
      <c r="A909" s="147"/>
      <c r="B909" s="148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49"/>
      <c r="U909" s="149"/>
      <c r="V909" s="149"/>
      <c r="W909" s="149"/>
      <c r="X909" s="149"/>
      <c r="Y909" s="149"/>
      <c r="Z909" s="149"/>
      <c r="AA909" s="149"/>
      <c r="AB909" s="147"/>
      <c r="AC909" s="147"/>
      <c r="AD909" s="147"/>
    </row>
    <row r="910">
      <c r="A910" s="147"/>
      <c r="B910" s="148"/>
      <c r="C910" s="149"/>
      <c r="D910" s="149"/>
      <c r="E910" s="149"/>
      <c r="F910" s="149"/>
      <c r="G910" s="149"/>
      <c r="H910" s="149"/>
      <c r="I910" s="149"/>
      <c r="J910" s="149"/>
      <c r="K910" s="149"/>
      <c r="L910" s="149"/>
      <c r="M910" s="149"/>
      <c r="N910" s="149"/>
      <c r="O910" s="149"/>
      <c r="P910" s="149"/>
      <c r="Q910" s="149"/>
      <c r="R910" s="149"/>
      <c r="S910" s="149"/>
      <c r="T910" s="149"/>
      <c r="U910" s="149"/>
      <c r="V910" s="149"/>
      <c r="W910" s="149"/>
      <c r="X910" s="149"/>
      <c r="Y910" s="149"/>
      <c r="Z910" s="149"/>
      <c r="AA910" s="149"/>
      <c r="AB910" s="147"/>
      <c r="AC910" s="147"/>
      <c r="AD910" s="147"/>
    </row>
    <row r="911">
      <c r="A911" s="147"/>
      <c r="B911" s="148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49"/>
      <c r="U911" s="149"/>
      <c r="V911" s="149"/>
      <c r="W911" s="149"/>
      <c r="X911" s="149"/>
      <c r="Y911" s="149"/>
      <c r="Z911" s="149"/>
      <c r="AA911" s="149"/>
      <c r="AB911" s="147"/>
      <c r="AC911" s="147"/>
      <c r="AD911" s="147"/>
    </row>
    <row r="912">
      <c r="A912" s="147"/>
      <c r="B912" s="148"/>
      <c r="C912" s="149"/>
      <c r="D912" s="149"/>
      <c r="E912" s="149"/>
      <c r="F912" s="149"/>
      <c r="G912" s="149"/>
      <c r="H912" s="149"/>
      <c r="I912" s="149"/>
      <c r="J912" s="149"/>
      <c r="K912" s="149"/>
      <c r="L912" s="149"/>
      <c r="M912" s="149"/>
      <c r="N912" s="149"/>
      <c r="O912" s="149"/>
      <c r="P912" s="149"/>
      <c r="Q912" s="149"/>
      <c r="R912" s="149"/>
      <c r="S912" s="149"/>
      <c r="T912" s="149"/>
      <c r="U912" s="149"/>
      <c r="V912" s="149"/>
      <c r="W912" s="149"/>
      <c r="X912" s="149"/>
      <c r="Y912" s="149"/>
      <c r="Z912" s="149"/>
      <c r="AA912" s="149"/>
      <c r="AB912" s="147"/>
      <c r="AC912" s="147"/>
      <c r="AD912" s="147"/>
    </row>
    <row r="913">
      <c r="A913" s="147"/>
      <c r="B913" s="148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49"/>
      <c r="U913" s="149"/>
      <c r="V913" s="149"/>
      <c r="W913" s="149"/>
      <c r="X913" s="149"/>
      <c r="Y913" s="149"/>
      <c r="Z913" s="149"/>
      <c r="AA913" s="149"/>
      <c r="AB913" s="147"/>
      <c r="AC913" s="147"/>
      <c r="AD913" s="147"/>
    </row>
    <row r="914">
      <c r="A914" s="147"/>
      <c r="B914" s="148"/>
      <c r="C914" s="149"/>
      <c r="D914" s="149"/>
      <c r="E914" s="149"/>
      <c r="F914" s="149"/>
      <c r="G914" s="149"/>
      <c r="H914" s="149"/>
      <c r="I914" s="149"/>
      <c r="J914" s="149"/>
      <c r="K914" s="149"/>
      <c r="L914" s="149"/>
      <c r="M914" s="149"/>
      <c r="N914" s="149"/>
      <c r="O914" s="149"/>
      <c r="P914" s="149"/>
      <c r="Q914" s="149"/>
      <c r="R914" s="149"/>
      <c r="S914" s="149"/>
      <c r="T914" s="149"/>
      <c r="U914" s="149"/>
      <c r="V914" s="149"/>
      <c r="W914" s="149"/>
      <c r="X914" s="149"/>
      <c r="Y914" s="149"/>
      <c r="Z914" s="149"/>
      <c r="AA914" s="149"/>
      <c r="AB914" s="147"/>
      <c r="AC914" s="147"/>
      <c r="AD914" s="147"/>
    </row>
    <row r="915">
      <c r="A915" s="147"/>
      <c r="B915" s="148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49"/>
      <c r="U915" s="149"/>
      <c r="V915" s="149"/>
      <c r="W915" s="149"/>
      <c r="X915" s="149"/>
      <c r="Y915" s="149"/>
      <c r="Z915" s="149"/>
      <c r="AA915" s="149"/>
      <c r="AB915" s="147"/>
      <c r="AC915" s="147"/>
      <c r="AD915" s="147"/>
    </row>
    <row r="916">
      <c r="A916" s="147"/>
      <c r="B916" s="148"/>
      <c r="C916" s="149"/>
      <c r="D916" s="149"/>
      <c r="E916" s="149"/>
      <c r="F916" s="149"/>
      <c r="G916" s="149"/>
      <c r="H916" s="149"/>
      <c r="I916" s="149"/>
      <c r="J916" s="149"/>
      <c r="K916" s="149"/>
      <c r="L916" s="149"/>
      <c r="M916" s="149"/>
      <c r="N916" s="149"/>
      <c r="O916" s="149"/>
      <c r="P916" s="149"/>
      <c r="Q916" s="149"/>
      <c r="R916" s="149"/>
      <c r="S916" s="149"/>
      <c r="T916" s="149"/>
      <c r="U916" s="149"/>
      <c r="V916" s="149"/>
      <c r="W916" s="149"/>
      <c r="X916" s="149"/>
      <c r="Y916" s="149"/>
      <c r="Z916" s="149"/>
      <c r="AA916" s="149"/>
      <c r="AB916" s="147"/>
      <c r="AC916" s="147"/>
      <c r="AD916" s="147"/>
    </row>
    <row r="917">
      <c r="A917" s="147"/>
      <c r="B917" s="148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49"/>
      <c r="U917" s="149"/>
      <c r="V917" s="149"/>
      <c r="W917" s="149"/>
      <c r="X917" s="149"/>
      <c r="Y917" s="149"/>
      <c r="Z917" s="149"/>
      <c r="AA917" s="149"/>
      <c r="AB917" s="147"/>
      <c r="AC917" s="147"/>
      <c r="AD917" s="147"/>
    </row>
    <row r="918">
      <c r="A918" s="147"/>
      <c r="B918" s="148"/>
      <c r="C918" s="149"/>
      <c r="D918" s="149"/>
      <c r="E918" s="149"/>
      <c r="F918" s="149"/>
      <c r="G918" s="149"/>
      <c r="H918" s="149"/>
      <c r="I918" s="149"/>
      <c r="J918" s="149"/>
      <c r="K918" s="149"/>
      <c r="L918" s="149"/>
      <c r="M918" s="149"/>
      <c r="N918" s="149"/>
      <c r="O918" s="149"/>
      <c r="P918" s="149"/>
      <c r="Q918" s="149"/>
      <c r="R918" s="149"/>
      <c r="S918" s="149"/>
      <c r="T918" s="149"/>
      <c r="U918" s="149"/>
      <c r="V918" s="149"/>
      <c r="W918" s="149"/>
      <c r="X918" s="149"/>
      <c r="Y918" s="149"/>
      <c r="Z918" s="149"/>
      <c r="AA918" s="149"/>
      <c r="AB918" s="147"/>
      <c r="AC918" s="147"/>
      <c r="AD918" s="147"/>
    </row>
    <row r="919">
      <c r="A919" s="147"/>
      <c r="B919" s="148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49"/>
      <c r="U919" s="149"/>
      <c r="V919" s="149"/>
      <c r="W919" s="149"/>
      <c r="X919" s="149"/>
      <c r="Y919" s="149"/>
      <c r="Z919" s="149"/>
      <c r="AA919" s="149"/>
      <c r="AB919" s="147"/>
      <c r="AC919" s="147"/>
      <c r="AD919" s="147"/>
    </row>
    <row r="920">
      <c r="A920" s="147"/>
      <c r="B920" s="148"/>
      <c r="C920" s="149"/>
      <c r="D920" s="149"/>
      <c r="E920" s="149"/>
      <c r="F920" s="149"/>
      <c r="G920" s="149"/>
      <c r="H920" s="149"/>
      <c r="I920" s="149"/>
      <c r="J920" s="149"/>
      <c r="K920" s="149"/>
      <c r="L920" s="149"/>
      <c r="M920" s="149"/>
      <c r="N920" s="149"/>
      <c r="O920" s="149"/>
      <c r="P920" s="149"/>
      <c r="Q920" s="149"/>
      <c r="R920" s="149"/>
      <c r="S920" s="149"/>
      <c r="T920" s="149"/>
      <c r="U920" s="149"/>
      <c r="V920" s="149"/>
      <c r="W920" s="149"/>
      <c r="X920" s="149"/>
      <c r="Y920" s="149"/>
      <c r="Z920" s="149"/>
      <c r="AA920" s="149"/>
      <c r="AB920" s="147"/>
      <c r="AC920" s="147"/>
      <c r="AD920" s="147"/>
    </row>
    <row r="921">
      <c r="A921" s="147"/>
      <c r="B921" s="148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49"/>
      <c r="U921" s="149"/>
      <c r="V921" s="149"/>
      <c r="W921" s="149"/>
      <c r="X921" s="149"/>
      <c r="Y921" s="149"/>
      <c r="Z921" s="149"/>
      <c r="AA921" s="149"/>
      <c r="AB921" s="147"/>
      <c r="AC921" s="147"/>
      <c r="AD921" s="147"/>
    </row>
    <row r="922">
      <c r="A922" s="147"/>
      <c r="B922" s="148"/>
      <c r="C922" s="149"/>
      <c r="D922" s="149"/>
      <c r="E922" s="149"/>
      <c r="F922" s="149"/>
      <c r="G922" s="149"/>
      <c r="H922" s="149"/>
      <c r="I922" s="149"/>
      <c r="J922" s="149"/>
      <c r="K922" s="149"/>
      <c r="L922" s="149"/>
      <c r="M922" s="149"/>
      <c r="N922" s="149"/>
      <c r="O922" s="149"/>
      <c r="P922" s="149"/>
      <c r="Q922" s="149"/>
      <c r="R922" s="149"/>
      <c r="S922" s="149"/>
      <c r="T922" s="149"/>
      <c r="U922" s="149"/>
      <c r="V922" s="149"/>
      <c r="W922" s="149"/>
      <c r="X922" s="149"/>
      <c r="Y922" s="149"/>
      <c r="Z922" s="149"/>
      <c r="AA922" s="149"/>
      <c r="AB922" s="147"/>
      <c r="AC922" s="147"/>
      <c r="AD922" s="147"/>
    </row>
    <row r="923">
      <c r="A923" s="147"/>
      <c r="B923" s="148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49"/>
      <c r="U923" s="149"/>
      <c r="V923" s="149"/>
      <c r="W923" s="149"/>
      <c r="X923" s="149"/>
      <c r="Y923" s="149"/>
      <c r="Z923" s="149"/>
      <c r="AA923" s="149"/>
      <c r="AB923" s="147"/>
      <c r="AC923" s="147"/>
      <c r="AD923" s="147"/>
    </row>
    <row r="924">
      <c r="A924" s="147"/>
      <c r="B924" s="148"/>
      <c r="C924" s="149"/>
      <c r="D924" s="149"/>
      <c r="E924" s="149"/>
      <c r="F924" s="149"/>
      <c r="G924" s="149"/>
      <c r="H924" s="149"/>
      <c r="I924" s="149"/>
      <c r="J924" s="149"/>
      <c r="K924" s="149"/>
      <c r="L924" s="149"/>
      <c r="M924" s="149"/>
      <c r="N924" s="149"/>
      <c r="O924" s="149"/>
      <c r="P924" s="149"/>
      <c r="Q924" s="149"/>
      <c r="R924" s="149"/>
      <c r="S924" s="149"/>
      <c r="T924" s="149"/>
      <c r="U924" s="149"/>
      <c r="V924" s="149"/>
      <c r="W924" s="149"/>
      <c r="X924" s="149"/>
      <c r="Y924" s="149"/>
      <c r="Z924" s="149"/>
      <c r="AA924" s="149"/>
      <c r="AB924" s="147"/>
      <c r="AC924" s="147"/>
      <c r="AD924" s="147"/>
    </row>
    <row r="925">
      <c r="A925" s="147"/>
      <c r="B925" s="148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49"/>
      <c r="U925" s="149"/>
      <c r="V925" s="149"/>
      <c r="W925" s="149"/>
      <c r="X925" s="149"/>
      <c r="Y925" s="149"/>
      <c r="Z925" s="149"/>
      <c r="AA925" s="149"/>
      <c r="AB925" s="147"/>
      <c r="AC925" s="147"/>
      <c r="AD925" s="147"/>
    </row>
    <row r="926">
      <c r="A926" s="147"/>
      <c r="B926" s="148"/>
      <c r="C926" s="149"/>
      <c r="D926" s="149"/>
      <c r="E926" s="149"/>
      <c r="F926" s="149"/>
      <c r="G926" s="149"/>
      <c r="H926" s="149"/>
      <c r="I926" s="149"/>
      <c r="J926" s="149"/>
      <c r="K926" s="149"/>
      <c r="L926" s="149"/>
      <c r="M926" s="149"/>
      <c r="N926" s="149"/>
      <c r="O926" s="149"/>
      <c r="P926" s="149"/>
      <c r="Q926" s="149"/>
      <c r="R926" s="149"/>
      <c r="S926" s="149"/>
      <c r="T926" s="149"/>
      <c r="U926" s="149"/>
      <c r="V926" s="149"/>
      <c r="W926" s="149"/>
      <c r="X926" s="149"/>
      <c r="Y926" s="149"/>
      <c r="Z926" s="149"/>
      <c r="AA926" s="149"/>
      <c r="AB926" s="147"/>
      <c r="AC926" s="147"/>
      <c r="AD926" s="147"/>
    </row>
    <row r="927">
      <c r="A927" s="147"/>
      <c r="B927" s="148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49"/>
      <c r="U927" s="149"/>
      <c r="V927" s="149"/>
      <c r="W927" s="149"/>
      <c r="X927" s="149"/>
      <c r="Y927" s="149"/>
      <c r="Z927" s="149"/>
      <c r="AA927" s="149"/>
      <c r="AB927" s="147"/>
      <c r="AC927" s="147"/>
      <c r="AD927" s="147"/>
    </row>
    <row r="928">
      <c r="A928" s="147"/>
      <c r="B928" s="148"/>
      <c r="C928" s="149"/>
      <c r="D928" s="149"/>
      <c r="E928" s="149"/>
      <c r="F928" s="149"/>
      <c r="G928" s="149"/>
      <c r="H928" s="149"/>
      <c r="I928" s="149"/>
      <c r="J928" s="149"/>
      <c r="K928" s="149"/>
      <c r="L928" s="149"/>
      <c r="M928" s="149"/>
      <c r="N928" s="149"/>
      <c r="O928" s="149"/>
      <c r="P928" s="149"/>
      <c r="Q928" s="149"/>
      <c r="R928" s="149"/>
      <c r="S928" s="149"/>
      <c r="T928" s="149"/>
      <c r="U928" s="149"/>
      <c r="V928" s="149"/>
      <c r="W928" s="149"/>
      <c r="X928" s="149"/>
      <c r="Y928" s="149"/>
      <c r="Z928" s="149"/>
      <c r="AA928" s="149"/>
      <c r="AB928" s="147"/>
      <c r="AC928" s="147"/>
      <c r="AD928" s="147"/>
    </row>
    <row r="929">
      <c r="A929" s="147"/>
      <c r="B929" s="148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49"/>
      <c r="U929" s="149"/>
      <c r="V929" s="149"/>
      <c r="W929" s="149"/>
      <c r="X929" s="149"/>
      <c r="Y929" s="149"/>
      <c r="Z929" s="149"/>
      <c r="AA929" s="149"/>
      <c r="AB929" s="147"/>
      <c r="AC929" s="147"/>
      <c r="AD929" s="147"/>
    </row>
    <row r="930">
      <c r="A930" s="147"/>
      <c r="B930" s="148"/>
      <c r="C930" s="149"/>
      <c r="D930" s="149"/>
      <c r="E930" s="149"/>
      <c r="F930" s="149"/>
      <c r="G930" s="149"/>
      <c r="H930" s="149"/>
      <c r="I930" s="149"/>
      <c r="J930" s="149"/>
      <c r="K930" s="149"/>
      <c r="L930" s="149"/>
      <c r="M930" s="149"/>
      <c r="N930" s="149"/>
      <c r="O930" s="149"/>
      <c r="P930" s="149"/>
      <c r="Q930" s="149"/>
      <c r="R930" s="149"/>
      <c r="S930" s="149"/>
      <c r="T930" s="149"/>
      <c r="U930" s="149"/>
      <c r="V930" s="149"/>
      <c r="W930" s="149"/>
      <c r="X930" s="149"/>
      <c r="Y930" s="149"/>
      <c r="Z930" s="149"/>
      <c r="AA930" s="149"/>
      <c r="AB930" s="147"/>
      <c r="AC930" s="147"/>
      <c r="AD930" s="147"/>
    </row>
    <row r="931">
      <c r="A931" s="147"/>
      <c r="B931" s="148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49"/>
      <c r="U931" s="149"/>
      <c r="V931" s="149"/>
      <c r="W931" s="149"/>
      <c r="X931" s="149"/>
      <c r="Y931" s="149"/>
      <c r="Z931" s="149"/>
      <c r="AA931" s="149"/>
      <c r="AB931" s="147"/>
      <c r="AC931" s="147"/>
      <c r="AD931" s="147"/>
    </row>
    <row r="932">
      <c r="A932" s="147"/>
      <c r="B932" s="148"/>
      <c r="C932" s="149"/>
      <c r="D932" s="149"/>
      <c r="E932" s="149"/>
      <c r="F932" s="149"/>
      <c r="G932" s="149"/>
      <c r="H932" s="149"/>
      <c r="I932" s="149"/>
      <c r="J932" s="149"/>
      <c r="K932" s="149"/>
      <c r="L932" s="149"/>
      <c r="M932" s="149"/>
      <c r="N932" s="149"/>
      <c r="O932" s="149"/>
      <c r="P932" s="149"/>
      <c r="Q932" s="149"/>
      <c r="R932" s="149"/>
      <c r="S932" s="149"/>
      <c r="T932" s="149"/>
      <c r="U932" s="149"/>
      <c r="V932" s="149"/>
      <c r="W932" s="149"/>
      <c r="X932" s="149"/>
      <c r="Y932" s="149"/>
      <c r="Z932" s="149"/>
      <c r="AA932" s="149"/>
      <c r="AB932" s="147"/>
      <c r="AC932" s="147"/>
      <c r="AD932" s="147"/>
    </row>
    <row r="933">
      <c r="A933" s="147"/>
      <c r="B933" s="148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49"/>
      <c r="U933" s="149"/>
      <c r="V933" s="149"/>
      <c r="W933" s="149"/>
      <c r="X933" s="149"/>
      <c r="Y933" s="149"/>
      <c r="Z933" s="149"/>
      <c r="AA933" s="149"/>
      <c r="AB933" s="147"/>
      <c r="AC933" s="147"/>
      <c r="AD933" s="147"/>
    </row>
    <row r="934">
      <c r="A934" s="147"/>
      <c r="B934" s="148"/>
      <c r="C934" s="149"/>
      <c r="D934" s="149"/>
      <c r="E934" s="149"/>
      <c r="F934" s="149"/>
      <c r="G934" s="149"/>
      <c r="H934" s="149"/>
      <c r="I934" s="149"/>
      <c r="J934" s="149"/>
      <c r="K934" s="149"/>
      <c r="L934" s="149"/>
      <c r="M934" s="149"/>
      <c r="N934" s="149"/>
      <c r="O934" s="149"/>
      <c r="P934" s="149"/>
      <c r="Q934" s="149"/>
      <c r="R934" s="149"/>
      <c r="S934" s="149"/>
      <c r="T934" s="149"/>
      <c r="U934" s="149"/>
      <c r="V934" s="149"/>
      <c r="W934" s="149"/>
      <c r="X934" s="149"/>
      <c r="Y934" s="149"/>
      <c r="Z934" s="149"/>
      <c r="AA934" s="149"/>
      <c r="AB934" s="147"/>
      <c r="AC934" s="147"/>
      <c r="AD934" s="147"/>
    </row>
    <row r="935">
      <c r="A935" s="147"/>
      <c r="B935" s="148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49"/>
      <c r="U935" s="149"/>
      <c r="V935" s="149"/>
      <c r="W935" s="149"/>
      <c r="X935" s="149"/>
      <c r="Y935" s="149"/>
      <c r="Z935" s="149"/>
      <c r="AA935" s="149"/>
      <c r="AB935" s="147"/>
      <c r="AC935" s="147"/>
      <c r="AD935" s="147"/>
    </row>
    <row r="936">
      <c r="A936" s="147"/>
      <c r="B936" s="148"/>
      <c r="C936" s="149"/>
      <c r="D936" s="149"/>
      <c r="E936" s="149"/>
      <c r="F936" s="149"/>
      <c r="G936" s="149"/>
      <c r="H936" s="149"/>
      <c r="I936" s="149"/>
      <c r="J936" s="149"/>
      <c r="K936" s="149"/>
      <c r="L936" s="149"/>
      <c r="M936" s="149"/>
      <c r="N936" s="149"/>
      <c r="O936" s="149"/>
      <c r="P936" s="149"/>
      <c r="Q936" s="149"/>
      <c r="R936" s="149"/>
      <c r="S936" s="149"/>
      <c r="T936" s="149"/>
      <c r="U936" s="149"/>
      <c r="V936" s="149"/>
      <c r="W936" s="149"/>
      <c r="X936" s="149"/>
      <c r="Y936" s="149"/>
      <c r="Z936" s="149"/>
      <c r="AA936" s="149"/>
      <c r="AB936" s="147"/>
      <c r="AC936" s="147"/>
      <c r="AD936" s="147"/>
    </row>
    <row r="937">
      <c r="A937" s="147"/>
      <c r="B937" s="148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49"/>
      <c r="U937" s="149"/>
      <c r="V937" s="149"/>
      <c r="W937" s="149"/>
      <c r="X937" s="149"/>
      <c r="Y937" s="149"/>
      <c r="Z937" s="149"/>
      <c r="AA937" s="149"/>
      <c r="AB937" s="147"/>
      <c r="AC937" s="147"/>
      <c r="AD937" s="147"/>
    </row>
    <row r="938">
      <c r="A938" s="147"/>
      <c r="B938" s="148"/>
      <c r="C938" s="149"/>
      <c r="D938" s="149"/>
      <c r="E938" s="149"/>
      <c r="F938" s="149"/>
      <c r="G938" s="149"/>
      <c r="H938" s="149"/>
      <c r="I938" s="149"/>
      <c r="J938" s="149"/>
      <c r="K938" s="149"/>
      <c r="L938" s="149"/>
      <c r="M938" s="149"/>
      <c r="N938" s="149"/>
      <c r="O938" s="149"/>
      <c r="P938" s="149"/>
      <c r="Q938" s="149"/>
      <c r="R938" s="149"/>
      <c r="S938" s="149"/>
      <c r="T938" s="149"/>
      <c r="U938" s="149"/>
      <c r="V938" s="149"/>
      <c r="W938" s="149"/>
      <c r="X938" s="149"/>
      <c r="Y938" s="149"/>
      <c r="Z938" s="149"/>
      <c r="AA938" s="149"/>
      <c r="AB938" s="147"/>
      <c r="AC938" s="147"/>
      <c r="AD938" s="147"/>
    </row>
    <row r="939">
      <c r="A939" s="147"/>
      <c r="B939" s="148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49"/>
      <c r="U939" s="149"/>
      <c r="V939" s="149"/>
      <c r="W939" s="149"/>
      <c r="X939" s="149"/>
      <c r="Y939" s="149"/>
      <c r="Z939" s="149"/>
      <c r="AA939" s="149"/>
      <c r="AB939" s="147"/>
      <c r="AC939" s="147"/>
      <c r="AD939" s="147"/>
    </row>
    <row r="940">
      <c r="A940" s="147"/>
      <c r="B940" s="148"/>
      <c r="C940" s="149"/>
      <c r="D940" s="149"/>
      <c r="E940" s="149"/>
      <c r="F940" s="149"/>
      <c r="G940" s="149"/>
      <c r="H940" s="149"/>
      <c r="I940" s="149"/>
      <c r="J940" s="149"/>
      <c r="K940" s="149"/>
      <c r="L940" s="149"/>
      <c r="M940" s="149"/>
      <c r="N940" s="149"/>
      <c r="O940" s="149"/>
      <c r="P940" s="149"/>
      <c r="Q940" s="149"/>
      <c r="R940" s="149"/>
      <c r="S940" s="149"/>
      <c r="T940" s="149"/>
      <c r="U940" s="149"/>
      <c r="V940" s="149"/>
      <c r="W940" s="149"/>
      <c r="X940" s="149"/>
      <c r="Y940" s="149"/>
      <c r="Z940" s="149"/>
      <c r="AA940" s="149"/>
      <c r="AB940" s="147"/>
      <c r="AC940" s="147"/>
      <c r="AD940" s="147"/>
    </row>
    <row r="941">
      <c r="A941" s="147"/>
      <c r="B941" s="148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49"/>
      <c r="U941" s="149"/>
      <c r="V941" s="149"/>
      <c r="W941" s="149"/>
      <c r="X941" s="149"/>
      <c r="Y941" s="149"/>
      <c r="Z941" s="149"/>
      <c r="AA941" s="149"/>
      <c r="AB941" s="147"/>
      <c r="AC941" s="147"/>
      <c r="AD941" s="147"/>
    </row>
    <row r="942">
      <c r="A942" s="147"/>
      <c r="B942" s="148"/>
      <c r="C942" s="149"/>
      <c r="D942" s="149"/>
      <c r="E942" s="149"/>
      <c r="F942" s="149"/>
      <c r="G942" s="149"/>
      <c r="H942" s="149"/>
      <c r="I942" s="149"/>
      <c r="J942" s="149"/>
      <c r="K942" s="149"/>
      <c r="L942" s="149"/>
      <c r="M942" s="149"/>
      <c r="N942" s="149"/>
      <c r="O942" s="149"/>
      <c r="P942" s="149"/>
      <c r="Q942" s="149"/>
      <c r="R942" s="149"/>
      <c r="S942" s="149"/>
      <c r="T942" s="149"/>
      <c r="U942" s="149"/>
      <c r="V942" s="149"/>
      <c r="W942" s="149"/>
      <c r="X942" s="149"/>
      <c r="Y942" s="149"/>
      <c r="Z942" s="149"/>
      <c r="AA942" s="149"/>
      <c r="AB942" s="147"/>
      <c r="AC942" s="147"/>
      <c r="AD942" s="147"/>
    </row>
    <row r="943">
      <c r="A943" s="147"/>
      <c r="B943" s="148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49"/>
      <c r="U943" s="149"/>
      <c r="V943" s="149"/>
      <c r="W943" s="149"/>
      <c r="X943" s="149"/>
      <c r="Y943" s="149"/>
      <c r="Z943" s="149"/>
      <c r="AA943" s="149"/>
      <c r="AB943" s="147"/>
      <c r="AC943" s="147"/>
      <c r="AD943" s="147"/>
    </row>
    <row r="944">
      <c r="A944" s="147"/>
      <c r="B944" s="148"/>
      <c r="C944" s="149"/>
      <c r="D944" s="149"/>
      <c r="E944" s="149"/>
      <c r="F944" s="149"/>
      <c r="G944" s="149"/>
      <c r="H944" s="149"/>
      <c r="I944" s="149"/>
      <c r="J944" s="149"/>
      <c r="K944" s="149"/>
      <c r="L944" s="149"/>
      <c r="M944" s="149"/>
      <c r="N944" s="149"/>
      <c r="O944" s="149"/>
      <c r="P944" s="149"/>
      <c r="Q944" s="149"/>
      <c r="R944" s="149"/>
      <c r="S944" s="149"/>
      <c r="T944" s="149"/>
      <c r="U944" s="149"/>
      <c r="V944" s="149"/>
      <c r="W944" s="149"/>
      <c r="X944" s="149"/>
      <c r="Y944" s="149"/>
      <c r="Z944" s="149"/>
      <c r="AA944" s="149"/>
      <c r="AB944" s="147"/>
      <c r="AC944" s="147"/>
      <c r="AD944" s="147"/>
    </row>
    <row r="945">
      <c r="A945" s="147"/>
      <c r="B945" s="148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49"/>
      <c r="U945" s="149"/>
      <c r="V945" s="149"/>
      <c r="W945" s="149"/>
      <c r="X945" s="149"/>
      <c r="Y945" s="149"/>
      <c r="Z945" s="149"/>
      <c r="AA945" s="149"/>
      <c r="AB945" s="147"/>
      <c r="AC945" s="147"/>
      <c r="AD945" s="147"/>
    </row>
    <row r="946">
      <c r="A946" s="147"/>
      <c r="B946" s="148"/>
      <c r="C946" s="149"/>
      <c r="D946" s="149"/>
      <c r="E946" s="149"/>
      <c r="F946" s="149"/>
      <c r="G946" s="149"/>
      <c r="H946" s="149"/>
      <c r="I946" s="149"/>
      <c r="J946" s="149"/>
      <c r="K946" s="149"/>
      <c r="L946" s="149"/>
      <c r="M946" s="149"/>
      <c r="N946" s="149"/>
      <c r="O946" s="149"/>
      <c r="P946" s="149"/>
      <c r="Q946" s="149"/>
      <c r="R946" s="149"/>
      <c r="S946" s="149"/>
      <c r="T946" s="149"/>
      <c r="U946" s="149"/>
      <c r="V946" s="149"/>
      <c r="W946" s="149"/>
      <c r="X946" s="149"/>
      <c r="Y946" s="149"/>
      <c r="Z946" s="149"/>
      <c r="AA946" s="149"/>
      <c r="AB946" s="147"/>
      <c r="AC946" s="147"/>
      <c r="AD946" s="147"/>
    </row>
    <row r="947">
      <c r="A947" s="147"/>
      <c r="B947" s="148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49"/>
      <c r="U947" s="149"/>
      <c r="V947" s="149"/>
      <c r="W947" s="149"/>
      <c r="X947" s="149"/>
      <c r="Y947" s="149"/>
      <c r="Z947" s="149"/>
      <c r="AA947" s="149"/>
      <c r="AB947" s="147"/>
      <c r="AC947" s="147"/>
      <c r="AD947" s="147"/>
    </row>
    <row r="948">
      <c r="A948" s="147"/>
      <c r="B948" s="148"/>
      <c r="C948" s="149"/>
      <c r="D948" s="149"/>
      <c r="E948" s="149"/>
      <c r="F948" s="149"/>
      <c r="G948" s="149"/>
      <c r="H948" s="149"/>
      <c r="I948" s="149"/>
      <c r="J948" s="149"/>
      <c r="K948" s="149"/>
      <c r="L948" s="149"/>
      <c r="M948" s="149"/>
      <c r="N948" s="149"/>
      <c r="O948" s="149"/>
      <c r="P948" s="149"/>
      <c r="Q948" s="149"/>
      <c r="R948" s="149"/>
      <c r="S948" s="149"/>
      <c r="T948" s="149"/>
      <c r="U948" s="149"/>
      <c r="V948" s="149"/>
      <c r="W948" s="149"/>
      <c r="X948" s="149"/>
      <c r="Y948" s="149"/>
      <c r="Z948" s="149"/>
      <c r="AA948" s="149"/>
      <c r="AB948" s="147"/>
      <c r="AC948" s="147"/>
      <c r="AD948" s="147"/>
    </row>
    <row r="949">
      <c r="A949" s="147"/>
      <c r="B949" s="148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49"/>
      <c r="U949" s="149"/>
      <c r="V949" s="149"/>
      <c r="W949" s="149"/>
      <c r="X949" s="149"/>
      <c r="Y949" s="149"/>
      <c r="Z949" s="149"/>
      <c r="AA949" s="149"/>
      <c r="AB949" s="147"/>
      <c r="AC949" s="147"/>
      <c r="AD949" s="147"/>
    </row>
    <row r="950">
      <c r="A950" s="147"/>
      <c r="B950" s="148"/>
      <c r="C950" s="149"/>
      <c r="D950" s="149"/>
      <c r="E950" s="149"/>
      <c r="F950" s="149"/>
      <c r="G950" s="149"/>
      <c r="H950" s="149"/>
      <c r="I950" s="149"/>
      <c r="J950" s="149"/>
      <c r="K950" s="149"/>
      <c r="L950" s="149"/>
      <c r="M950" s="149"/>
      <c r="N950" s="149"/>
      <c r="O950" s="149"/>
      <c r="P950" s="149"/>
      <c r="Q950" s="149"/>
      <c r="R950" s="149"/>
      <c r="S950" s="149"/>
      <c r="T950" s="149"/>
      <c r="U950" s="149"/>
      <c r="V950" s="149"/>
      <c r="W950" s="149"/>
      <c r="X950" s="149"/>
      <c r="Y950" s="149"/>
      <c r="Z950" s="149"/>
      <c r="AA950" s="149"/>
      <c r="AB950" s="147"/>
      <c r="AC950" s="147"/>
      <c r="AD950" s="147"/>
    </row>
    <row r="951">
      <c r="A951" s="147"/>
      <c r="B951" s="148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49"/>
      <c r="U951" s="149"/>
      <c r="V951" s="149"/>
      <c r="W951" s="149"/>
      <c r="X951" s="149"/>
      <c r="Y951" s="149"/>
      <c r="Z951" s="149"/>
      <c r="AA951" s="149"/>
      <c r="AB951" s="147"/>
      <c r="AC951" s="147"/>
      <c r="AD951" s="147"/>
    </row>
    <row r="952">
      <c r="A952" s="147"/>
      <c r="B952" s="148"/>
      <c r="C952" s="149"/>
      <c r="D952" s="149"/>
      <c r="E952" s="149"/>
      <c r="F952" s="149"/>
      <c r="G952" s="149"/>
      <c r="H952" s="149"/>
      <c r="I952" s="149"/>
      <c r="J952" s="149"/>
      <c r="K952" s="149"/>
      <c r="L952" s="149"/>
      <c r="M952" s="149"/>
      <c r="N952" s="149"/>
      <c r="O952" s="149"/>
      <c r="P952" s="149"/>
      <c r="Q952" s="149"/>
      <c r="R952" s="149"/>
      <c r="S952" s="149"/>
      <c r="T952" s="149"/>
      <c r="U952" s="149"/>
      <c r="V952" s="149"/>
      <c r="W952" s="149"/>
      <c r="X952" s="149"/>
      <c r="Y952" s="149"/>
      <c r="Z952" s="149"/>
      <c r="AA952" s="149"/>
      <c r="AB952" s="147"/>
      <c r="AC952" s="147"/>
      <c r="AD952" s="147"/>
    </row>
    <row r="953">
      <c r="A953" s="147"/>
      <c r="B953" s="148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49"/>
      <c r="U953" s="149"/>
      <c r="V953" s="149"/>
      <c r="W953" s="149"/>
      <c r="X953" s="149"/>
      <c r="Y953" s="149"/>
      <c r="Z953" s="149"/>
      <c r="AA953" s="149"/>
      <c r="AB953" s="147"/>
      <c r="AC953" s="147"/>
      <c r="AD953" s="147"/>
    </row>
    <row r="954">
      <c r="A954" s="147"/>
      <c r="B954" s="148"/>
      <c r="C954" s="149"/>
      <c r="D954" s="149"/>
      <c r="E954" s="149"/>
      <c r="F954" s="149"/>
      <c r="G954" s="149"/>
      <c r="H954" s="149"/>
      <c r="I954" s="149"/>
      <c r="J954" s="149"/>
      <c r="K954" s="149"/>
      <c r="L954" s="149"/>
      <c r="M954" s="149"/>
      <c r="N954" s="149"/>
      <c r="O954" s="149"/>
      <c r="P954" s="149"/>
      <c r="Q954" s="149"/>
      <c r="R954" s="149"/>
      <c r="S954" s="149"/>
      <c r="T954" s="149"/>
      <c r="U954" s="149"/>
      <c r="V954" s="149"/>
      <c r="W954" s="149"/>
      <c r="X954" s="149"/>
      <c r="Y954" s="149"/>
      <c r="Z954" s="149"/>
      <c r="AA954" s="149"/>
      <c r="AB954" s="147"/>
      <c r="AC954" s="147"/>
      <c r="AD954" s="147"/>
    </row>
    <row r="955">
      <c r="A955" s="147"/>
      <c r="B955" s="148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49"/>
      <c r="U955" s="149"/>
      <c r="V955" s="149"/>
      <c r="W955" s="149"/>
      <c r="X955" s="149"/>
      <c r="Y955" s="149"/>
      <c r="Z955" s="149"/>
      <c r="AA955" s="149"/>
      <c r="AB955" s="147"/>
      <c r="AC955" s="147"/>
      <c r="AD955" s="147"/>
    </row>
    <row r="956">
      <c r="A956" s="147"/>
      <c r="B956" s="148"/>
      <c r="C956" s="149"/>
      <c r="D956" s="149"/>
      <c r="E956" s="149"/>
      <c r="F956" s="149"/>
      <c r="G956" s="149"/>
      <c r="H956" s="149"/>
      <c r="I956" s="149"/>
      <c r="J956" s="149"/>
      <c r="K956" s="149"/>
      <c r="L956" s="149"/>
      <c r="M956" s="149"/>
      <c r="N956" s="149"/>
      <c r="O956" s="149"/>
      <c r="P956" s="149"/>
      <c r="Q956" s="149"/>
      <c r="R956" s="149"/>
      <c r="S956" s="149"/>
      <c r="T956" s="149"/>
      <c r="U956" s="149"/>
      <c r="V956" s="149"/>
      <c r="W956" s="149"/>
      <c r="X956" s="149"/>
      <c r="Y956" s="149"/>
      <c r="Z956" s="149"/>
      <c r="AA956" s="149"/>
      <c r="AB956" s="147"/>
      <c r="AC956" s="147"/>
      <c r="AD956" s="147"/>
    </row>
    <row r="957">
      <c r="A957" s="147"/>
      <c r="B957" s="148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49"/>
      <c r="U957" s="149"/>
      <c r="V957" s="149"/>
      <c r="W957" s="149"/>
      <c r="X957" s="149"/>
      <c r="Y957" s="149"/>
      <c r="Z957" s="149"/>
      <c r="AA957" s="149"/>
      <c r="AB957" s="147"/>
      <c r="AC957" s="147"/>
      <c r="AD957" s="147"/>
    </row>
    <row r="958">
      <c r="A958" s="147"/>
      <c r="B958" s="148"/>
      <c r="C958" s="149"/>
      <c r="D958" s="149"/>
      <c r="E958" s="149"/>
      <c r="F958" s="149"/>
      <c r="G958" s="149"/>
      <c r="H958" s="149"/>
      <c r="I958" s="149"/>
      <c r="J958" s="149"/>
      <c r="K958" s="149"/>
      <c r="L958" s="149"/>
      <c r="M958" s="149"/>
      <c r="N958" s="149"/>
      <c r="O958" s="149"/>
      <c r="P958" s="149"/>
      <c r="Q958" s="149"/>
      <c r="R958" s="149"/>
      <c r="S958" s="149"/>
      <c r="T958" s="149"/>
      <c r="U958" s="149"/>
      <c r="V958" s="149"/>
      <c r="W958" s="149"/>
      <c r="X958" s="149"/>
      <c r="Y958" s="149"/>
      <c r="Z958" s="149"/>
      <c r="AA958" s="149"/>
      <c r="AB958" s="147"/>
      <c r="AC958" s="147"/>
      <c r="AD958" s="147"/>
    </row>
    <row r="959">
      <c r="A959" s="147"/>
      <c r="B959" s="148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49"/>
      <c r="U959" s="149"/>
      <c r="V959" s="149"/>
      <c r="W959" s="149"/>
      <c r="X959" s="149"/>
      <c r="Y959" s="149"/>
      <c r="Z959" s="149"/>
      <c r="AA959" s="149"/>
      <c r="AB959" s="147"/>
      <c r="AC959" s="147"/>
      <c r="AD959" s="147"/>
    </row>
    <row r="960">
      <c r="A960" s="147"/>
      <c r="B960" s="148"/>
      <c r="C960" s="149"/>
      <c r="D960" s="149"/>
      <c r="E960" s="149"/>
      <c r="F960" s="149"/>
      <c r="G960" s="149"/>
      <c r="H960" s="149"/>
      <c r="I960" s="149"/>
      <c r="J960" s="149"/>
      <c r="K960" s="149"/>
      <c r="L960" s="149"/>
      <c r="M960" s="149"/>
      <c r="N960" s="149"/>
      <c r="O960" s="149"/>
      <c r="P960" s="149"/>
      <c r="Q960" s="149"/>
      <c r="R960" s="149"/>
      <c r="S960" s="149"/>
      <c r="T960" s="149"/>
      <c r="U960" s="149"/>
      <c r="V960" s="149"/>
      <c r="W960" s="149"/>
      <c r="X960" s="149"/>
      <c r="Y960" s="149"/>
      <c r="Z960" s="149"/>
      <c r="AA960" s="149"/>
      <c r="AB960" s="147"/>
      <c r="AC960" s="147"/>
      <c r="AD960" s="147"/>
    </row>
    <row r="961">
      <c r="A961" s="147"/>
      <c r="B961" s="148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49"/>
      <c r="U961" s="149"/>
      <c r="V961" s="149"/>
      <c r="W961" s="149"/>
      <c r="X961" s="149"/>
      <c r="Y961" s="149"/>
      <c r="Z961" s="149"/>
      <c r="AA961" s="149"/>
      <c r="AB961" s="147"/>
      <c r="AC961" s="147"/>
      <c r="AD961" s="147"/>
    </row>
    <row r="962">
      <c r="A962" s="147"/>
      <c r="B962" s="148"/>
      <c r="C962" s="149"/>
      <c r="D962" s="149"/>
      <c r="E962" s="149"/>
      <c r="F962" s="149"/>
      <c r="G962" s="149"/>
      <c r="H962" s="149"/>
      <c r="I962" s="149"/>
      <c r="J962" s="149"/>
      <c r="K962" s="149"/>
      <c r="L962" s="149"/>
      <c r="M962" s="149"/>
      <c r="N962" s="149"/>
      <c r="O962" s="149"/>
      <c r="P962" s="149"/>
      <c r="Q962" s="149"/>
      <c r="R962" s="149"/>
      <c r="S962" s="149"/>
      <c r="T962" s="149"/>
      <c r="U962" s="149"/>
      <c r="V962" s="149"/>
      <c r="W962" s="149"/>
      <c r="X962" s="149"/>
      <c r="Y962" s="149"/>
      <c r="Z962" s="149"/>
      <c r="AA962" s="149"/>
      <c r="AB962" s="147"/>
      <c r="AC962" s="147"/>
      <c r="AD962" s="147"/>
    </row>
    <row r="963">
      <c r="A963" s="147"/>
      <c r="B963" s="148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49"/>
      <c r="U963" s="149"/>
      <c r="V963" s="149"/>
      <c r="W963" s="149"/>
      <c r="X963" s="149"/>
      <c r="Y963" s="149"/>
      <c r="Z963" s="149"/>
      <c r="AA963" s="149"/>
      <c r="AB963" s="147"/>
      <c r="AC963" s="147"/>
      <c r="AD963" s="147"/>
    </row>
    <row r="964">
      <c r="A964" s="147"/>
      <c r="B964" s="148"/>
      <c r="C964" s="149"/>
      <c r="D964" s="149"/>
      <c r="E964" s="149"/>
      <c r="F964" s="149"/>
      <c r="G964" s="149"/>
      <c r="H964" s="149"/>
      <c r="I964" s="149"/>
      <c r="J964" s="149"/>
      <c r="K964" s="149"/>
      <c r="L964" s="149"/>
      <c r="M964" s="149"/>
      <c r="N964" s="149"/>
      <c r="O964" s="149"/>
      <c r="P964" s="149"/>
      <c r="Q964" s="149"/>
      <c r="R964" s="149"/>
      <c r="S964" s="149"/>
      <c r="T964" s="149"/>
      <c r="U964" s="149"/>
      <c r="V964" s="149"/>
      <c r="W964" s="149"/>
      <c r="X964" s="149"/>
      <c r="Y964" s="149"/>
      <c r="Z964" s="149"/>
      <c r="AA964" s="149"/>
      <c r="AB964" s="147"/>
      <c r="AC964" s="147"/>
      <c r="AD964" s="147"/>
    </row>
    <row r="965">
      <c r="A965" s="147"/>
      <c r="B965" s="148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49"/>
      <c r="U965" s="149"/>
      <c r="V965" s="149"/>
      <c r="W965" s="149"/>
      <c r="X965" s="149"/>
      <c r="Y965" s="149"/>
      <c r="Z965" s="149"/>
      <c r="AA965" s="149"/>
      <c r="AB965" s="147"/>
      <c r="AC965" s="147"/>
      <c r="AD965" s="147"/>
    </row>
    <row r="966">
      <c r="A966" s="147"/>
      <c r="B966" s="148"/>
      <c r="C966" s="149"/>
      <c r="D966" s="149"/>
      <c r="E966" s="149"/>
      <c r="F966" s="149"/>
      <c r="G966" s="149"/>
      <c r="H966" s="149"/>
      <c r="I966" s="149"/>
      <c r="J966" s="149"/>
      <c r="K966" s="149"/>
      <c r="L966" s="149"/>
      <c r="M966" s="149"/>
      <c r="N966" s="149"/>
      <c r="O966" s="149"/>
      <c r="P966" s="149"/>
      <c r="Q966" s="149"/>
      <c r="R966" s="149"/>
      <c r="S966" s="149"/>
      <c r="T966" s="149"/>
      <c r="U966" s="149"/>
      <c r="V966" s="149"/>
      <c r="W966" s="149"/>
      <c r="X966" s="149"/>
      <c r="Y966" s="149"/>
      <c r="Z966" s="149"/>
      <c r="AA966" s="149"/>
      <c r="AB966" s="147"/>
      <c r="AC966" s="147"/>
      <c r="AD966" s="147"/>
    </row>
    <row r="967">
      <c r="A967" s="147"/>
      <c r="B967" s="148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49"/>
      <c r="U967" s="149"/>
      <c r="V967" s="149"/>
      <c r="W967" s="149"/>
      <c r="X967" s="149"/>
      <c r="Y967" s="149"/>
      <c r="Z967" s="149"/>
      <c r="AA967" s="149"/>
      <c r="AB967" s="147"/>
      <c r="AC967" s="147"/>
      <c r="AD967" s="147"/>
    </row>
    <row r="968">
      <c r="A968" s="147"/>
      <c r="B968" s="148"/>
      <c r="C968" s="149"/>
      <c r="D968" s="149"/>
      <c r="E968" s="149"/>
      <c r="F968" s="149"/>
      <c r="G968" s="149"/>
      <c r="H968" s="149"/>
      <c r="I968" s="149"/>
      <c r="J968" s="149"/>
      <c r="K968" s="149"/>
      <c r="L968" s="149"/>
      <c r="M968" s="149"/>
      <c r="N968" s="149"/>
      <c r="O968" s="149"/>
      <c r="P968" s="149"/>
      <c r="Q968" s="149"/>
      <c r="R968" s="149"/>
      <c r="S968" s="149"/>
      <c r="T968" s="149"/>
      <c r="U968" s="149"/>
      <c r="V968" s="149"/>
      <c r="W968" s="149"/>
      <c r="X968" s="149"/>
      <c r="Y968" s="149"/>
      <c r="Z968" s="149"/>
      <c r="AA968" s="149"/>
      <c r="AB968" s="147"/>
      <c r="AC968" s="147"/>
      <c r="AD968" s="147"/>
    </row>
    <row r="969">
      <c r="A969" s="147"/>
      <c r="B969" s="148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49"/>
      <c r="U969" s="149"/>
      <c r="V969" s="149"/>
      <c r="W969" s="149"/>
      <c r="X969" s="149"/>
      <c r="Y969" s="149"/>
      <c r="Z969" s="149"/>
      <c r="AA969" s="149"/>
      <c r="AB969" s="147"/>
      <c r="AC969" s="147"/>
      <c r="AD969" s="147"/>
    </row>
    <row r="970">
      <c r="A970" s="147"/>
      <c r="B970" s="148"/>
      <c r="C970" s="149"/>
      <c r="D970" s="149"/>
      <c r="E970" s="149"/>
      <c r="F970" s="149"/>
      <c r="G970" s="149"/>
      <c r="H970" s="149"/>
      <c r="I970" s="149"/>
      <c r="J970" s="149"/>
      <c r="K970" s="149"/>
      <c r="L970" s="149"/>
      <c r="M970" s="149"/>
      <c r="N970" s="149"/>
      <c r="O970" s="149"/>
      <c r="P970" s="149"/>
      <c r="Q970" s="149"/>
      <c r="R970" s="149"/>
      <c r="S970" s="149"/>
      <c r="T970" s="149"/>
      <c r="U970" s="149"/>
      <c r="V970" s="149"/>
      <c r="W970" s="149"/>
      <c r="X970" s="149"/>
      <c r="Y970" s="149"/>
      <c r="Z970" s="149"/>
      <c r="AA970" s="149"/>
      <c r="AB970" s="147"/>
      <c r="AC970" s="147"/>
      <c r="AD970" s="147"/>
    </row>
    <row r="971">
      <c r="A971" s="147"/>
      <c r="B971" s="148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49"/>
      <c r="U971" s="149"/>
      <c r="V971" s="149"/>
      <c r="W971" s="149"/>
      <c r="X971" s="149"/>
      <c r="Y971" s="149"/>
      <c r="Z971" s="149"/>
      <c r="AA971" s="149"/>
      <c r="AB971" s="147"/>
      <c r="AC971" s="147"/>
      <c r="AD971" s="147"/>
    </row>
    <row r="972">
      <c r="A972" s="147"/>
      <c r="B972" s="148"/>
      <c r="C972" s="149"/>
      <c r="D972" s="149"/>
      <c r="E972" s="149"/>
      <c r="F972" s="149"/>
      <c r="G972" s="149"/>
      <c r="H972" s="149"/>
      <c r="I972" s="149"/>
      <c r="J972" s="149"/>
      <c r="K972" s="149"/>
      <c r="L972" s="149"/>
      <c r="M972" s="149"/>
      <c r="N972" s="149"/>
      <c r="O972" s="149"/>
      <c r="P972" s="149"/>
      <c r="Q972" s="149"/>
      <c r="R972" s="149"/>
      <c r="S972" s="149"/>
      <c r="T972" s="149"/>
      <c r="U972" s="149"/>
      <c r="V972" s="149"/>
      <c r="W972" s="149"/>
      <c r="X972" s="149"/>
      <c r="Y972" s="149"/>
      <c r="Z972" s="149"/>
      <c r="AA972" s="149"/>
      <c r="AB972" s="147"/>
      <c r="AC972" s="147"/>
      <c r="AD972" s="147"/>
    </row>
    <row r="973">
      <c r="A973" s="147"/>
      <c r="B973" s="148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49"/>
      <c r="U973" s="149"/>
      <c r="V973" s="149"/>
      <c r="W973" s="149"/>
      <c r="X973" s="149"/>
      <c r="Y973" s="149"/>
      <c r="Z973" s="149"/>
      <c r="AA973" s="149"/>
      <c r="AB973" s="147"/>
      <c r="AC973" s="147"/>
      <c r="AD973" s="147"/>
    </row>
    <row r="974">
      <c r="A974" s="147"/>
      <c r="B974" s="148"/>
      <c r="C974" s="149"/>
      <c r="D974" s="149"/>
      <c r="E974" s="149"/>
      <c r="F974" s="149"/>
      <c r="G974" s="149"/>
      <c r="H974" s="149"/>
      <c r="I974" s="149"/>
      <c r="J974" s="149"/>
      <c r="K974" s="149"/>
      <c r="L974" s="149"/>
      <c r="M974" s="149"/>
      <c r="N974" s="149"/>
      <c r="O974" s="149"/>
      <c r="P974" s="149"/>
      <c r="Q974" s="149"/>
      <c r="R974" s="149"/>
      <c r="S974" s="149"/>
      <c r="T974" s="149"/>
      <c r="U974" s="149"/>
      <c r="V974" s="149"/>
      <c r="W974" s="149"/>
      <c r="X974" s="149"/>
      <c r="Y974" s="149"/>
      <c r="Z974" s="149"/>
      <c r="AA974" s="149"/>
      <c r="AB974" s="147"/>
      <c r="AC974" s="147"/>
      <c r="AD974" s="147"/>
    </row>
    <row r="975">
      <c r="A975" s="147"/>
      <c r="B975" s="148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49"/>
      <c r="U975" s="149"/>
      <c r="V975" s="149"/>
      <c r="W975" s="149"/>
      <c r="X975" s="149"/>
      <c r="Y975" s="149"/>
      <c r="Z975" s="149"/>
      <c r="AA975" s="149"/>
      <c r="AB975" s="147"/>
      <c r="AC975" s="147"/>
      <c r="AD975" s="147"/>
    </row>
    <row r="976">
      <c r="A976" s="147"/>
      <c r="B976" s="148"/>
      <c r="C976" s="149"/>
      <c r="D976" s="149"/>
      <c r="E976" s="149"/>
      <c r="F976" s="149"/>
      <c r="G976" s="149"/>
      <c r="H976" s="149"/>
      <c r="I976" s="149"/>
      <c r="J976" s="149"/>
      <c r="K976" s="149"/>
      <c r="L976" s="149"/>
      <c r="M976" s="149"/>
      <c r="N976" s="149"/>
      <c r="O976" s="149"/>
      <c r="P976" s="149"/>
      <c r="Q976" s="149"/>
      <c r="R976" s="149"/>
      <c r="S976" s="149"/>
      <c r="T976" s="149"/>
      <c r="U976" s="149"/>
      <c r="V976" s="149"/>
      <c r="W976" s="149"/>
      <c r="X976" s="149"/>
      <c r="Y976" s="149"/>
      <c r="Z976" s="149"/>
      <c r="AA976" s="149"/>
      <c r="AB976" s="147"/>
      <c r="AC976" s="147"/>
      <c r="AD976" s="147"/>
    </row>
    <row r="977">
      <c r="A977" s="147"/>
      <c r="B977" s="148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49"/>
      <c r="U977" s="149"/>
      <c r="V977" s="149"/>
      <c r="W977" s="149"/>
      <c r="X977" s="149"/>
      <c r="Y977" s="149"/>
      <c r="Z977" s="149"/>
      <c r="AA977" s="149"/>
      <c r="AB977" s="147"/>
      <c r="AC977" s="147"/>
      <c r="AD977" s="147"/>
    </row>
    <row r="978">
      <c r="A978" s="147"/>
      <c r="B978" s="148"/>
      <c r="C978" s="149"/>
      <c r="D978" s="149"/>
      <c r="E978" s="149"/>
      <c r="F978" s="149"/>
      <c r="G978" s="149"/>
      <c r="H978" s="149"/>
      <c r="I978" s="149"/>
      <c r="J978" s="149"/>
      <c r="K978" s="149"/>
      <c r="L978" s="149"/>
      <c r="M978" s="149"/>
      <c r="N978" s="149"/>
      <c r="O978" s="149"/>
      <c r="P978" s="149"/>
      <c r="Q978" s="149"/>
      <c r="R978" s="149"/>
      <c r="S978" s="149"/>
      <c r="T978" s="149"/>
      <c r="U978" s="149"/>
      <c r="V978" s="149"/>
      <c r="W978" s="149"/>
      <c r="X978" s="149"/>
      <c r="Y978" s="149"/>
      <c r="Z978" s="149"/>
      <c r="AA978" s="149"/>
      <c r="AB978" s="147"/>
      <c r="AC978" s="147"/>
      <c r="AD978" s="147"/>
    </row>
    <row r="979">
      <c r="A979" s="147"/>
      <c r="B979" s="148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49"/>
      <c r="U979" s="149"/>
      <c r="V979" s="149"/>
      <c r="W979" s="149"/>
      <c r="X979" s="149"/>
      <c r="Y979" s="149"/>
      <c r="Z979" s="149"/>
      <c r="AA979" s="149"/>
      <c r="AB979" s="147"/>
      <c r="AC979" s="147"/>
      <c r="AD979" s="147"/>
    </row>
    <row r="980">
      <c r="A980" s="147"/>
      <c r="B980" s="148"/>
      <c r="C980" s="149"/>
      <c r="D980" s="149"/>
      <c r="E980" s="149"/>
      <c r="F980" s="149"/>
      <c r="G980" s="149"/>
      <c r="H980" s="149"/>
      <c r="I980" s="149"/>
      <c r="J980" s="149"/>
      <c r="K980" s="149"/>
      <c r="L980" s="149"/>
      <c r="M980" s="149"/>
      <c r="N980" s="149"/>
      <c r="O980" s="149"/>
      <c r="P980" s="149"/>
      <c r="Q980" s="149"/>
      <c r="R980" s="149"/>
      <c r="S980" s="149"/>
      <c r="T980" s="149"/>
      <c r="U980" s="149"/>
      <c r="V980" s="149"/>
      <c r="W980" s="149"/>
      <c r="X980" s="149"/>
      <c r="Y980" s="149"/>
      <c r="Z980" s="149"/>
      <c r="AA980" s="149"/>
      <c r="AB980" s="147"/>
      <c r="AC980" s="147"/>
      <c r="AD980" s="147"/>
    </row>
    <row r="981">
      <c r="A981" s="147"/>
      <c r="B981" s="148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49"/>
      <c r="U981" s="149"/>
      <c r="V981" s="149"/>
      <c r="W981" s="149"/>
      <c r="X981" s="149"/>
      <c r="Y981" s="149"/>
      <c r="Z981" s="149"/>
      <c r="AA981" s="149"/>
      <c r="AB981" s="147"/>
      <c r="AC981" s="147"/>
      <c r="AD981" s="147"/>
    </row>
    <row r="982">
      <c r="A982" s="147"/>
      <c r="B982" s="148"/>
      <c r="C982" s="149"/>
      <c r="D982" s="149"/>
      <c r="E982" s="149"/>
      <c r="F982" s="149"/>
      <c r="G982" s="149"/>
      <c r="H982" s="149"/>
      <c r="I982" s="149"/>
      <c r="J982" s="149"/>
      <c r="K982" s="149"/>
      <c r="L982" s="149"/>
      <c r="M982" s="149"/>
      <c r="N982" s="149"/>
      <c r="O982" s="149"/>
      <c r="P982" s="149"/>
      <c r="Q982" s="149"/>
      <c r="R982" s="149"/>
      <c r="S982" s="149"/>
      <c r="T982" s="149"/>
      <c r="U982" s="149"/>
      <c r="V982" s="149"/>
      <c r="W982" s="149"/>
      <c r="X982" s="149"/>
      <c r="Y982" s="149"/>
      <c r="Z982" s="149"/>
      <c r="AA982" s="149"/>
      <c r="AB982" s="147"/>
      <c r="AC982" s="147"/>
      <c r="AD982" s="147"/>
    </row>
    <row r="983">
      <c r="A983" s="147"/>
      <c r="B983" s="148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49"/>
      <c r="U983" s="149"/>
      <c r="V983" s="149"/>
      <c r="W983" s="149"/>
      <c r="X983" s="149"/>
      <c r="Y983" s="149"/>
      <c r="Z983" s="149"/>
      <c r="AA983" s="149"/>
      <c r="AB983" s="147"/>
      <c r="AC983" s="147"/>
      <c r="AD983" s="147"/>
    </row>
    <row r="984">
      <c r="A984" s="147"/>
      <c r="B984" s="148"/>
      <c r="C984" s="149"/>
      <c r="D984" s="149"/>
      <c r="E984" s="149"/>
      <c r="F984" s="149"/>
      <c r="G984" s="149"/>
      <c r="H984" s="149"/>
      <c r="I984" s="149"/>
      <c r="J984" s="149"/>
      <c r="K984" s="149"/>
      <c r="L984" s="149"/>
      <c r="M984" s="149"/>
      <c r="N984" s="149"/>
      <c r="O984" s="149"/>
      <c r="P984" s="149"/>
      <c r="Q984" s="149"/>
      <c r="R984" s="149"/>
      <c r="S984" s="149"/>
      <c r="T984" s="149"/>
      <c r="U984" s="149"/>
      <c r="V984" s="149"/>
      <c r="W984" s="149"/>
      <c r="X984" s="149"/>
      <c r="Y984" s="149"/>
      <c r="Z984" s="149"/>
      <c r="AA984" s="149"/>
      <c r="AB984" s="147"/>
      <c r="AC984" s="147"/>
      <c r="AD984" s="147"/>
    </row>
    <row r="985">
      <c r="A985" s="147"/>
      <c r="B985" s="148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49"/>
      <c r="U985" s="149"/>
      <c r="V985" s="149"/>
      <c r="W985" s="149"/>
      <c r="X985" s="149"/>
      <c r="Y985" s="149"/>
      <c r="Z985" s="149"/>
      <c r="AA985" s="149"/>
      <c r="AB985" s="147"/>
      <c r="AC985" s="147"/>
      <c r="AD985" s="147"/>
    </row>
    <row r="986">
      <c r="A986" s="147"/>
      <c r="B986" s="148"/>
      <c r="C986" s="149"/>
      <c r="D986" s="149"/>
      <c r="E986" s="149"/>
      <c r="F986" s="149"/>
      <c r="G986" s="149"/>
      <c r="H986" s="149"/>
      <c r="I986" s="149"/>
      <c r="J986" s="149"/>
      <c r="K986" s="149"/>
      <c r="L986" s="149"/>
      <c r="M986" s="149"/>
      <c r="N986" s="149"/>
      <c r="O986" s="149"/>
      <c r="P986" s="149"/>
      <c r="Q986" s="149"/>
      <c r="R986" s="149"/>
      <c r="S986" s="149"/>
      <c r="T986" s="149"/>
      <c r="U986" s="149"/>
      <c r="V986" s="149"/>
      <c r="W986" s="149"/>
      <c r="X986" s="149"/>
      <c r="Y986" s="149"/>
      <c r="Z986" s="149"/>
      <c r="AA986" s="149"/>
      <c r="AB986" s="147"/>
      <c r="AC986" s="147"/>
      <c r="AD986" s="147"/>
    </row>
    <row r="987">
      <c r="A987" s="147"/>
      <c r="B987" s="148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49"/>
      <c r="U987" s="149"/>
      <c r="V987" s="149"/>
      <c r="W987" s="149"/>
      <c r="X987" s="149"/>
      <c r="Y987" s="149"/>
      <c r="Z987" s="149"/>
      <c r="AA987" s="149"/>
      <c r="AB987" s="147"/>
      <c r="AC987" s="147"/>
      <c r="AD987" s="147"/>
    </row>
    <row r="988">
      <c r="A988" s="147"/>
      <c r="B988" s="148"/>
      <c r="C988" s="149"/>
      <c r="D988" s="149"/>
      <c r="E988" s="149"/>
      <c r="F988" s="149"/>
      <c r="G988" s="149"/>
      <c r="H988" s="149"/>
      <c r="I988" s="149"/>
      <c r="J988" s="149"/>
      <c r="K988" s="149"/>
      <c r="L988" s="149"/>
      <c r="M988" s="149"/>
      <c r="N988" s="149"/>
      <c r="O988" s="149"/>
      <c r="P988" s="149"/>
      <c r="Q988" s="149"/>
      <c r="R988" s="149"/>
      <c r="S988" s="149"/>
      <c r="T988" s="149"/>
      <c r="U988" s="149"/>
      <c r="V988" s="149"/>
      <c r="W988" s="149"/>
      <c r="X988" s="149"/>
      <c r="Y988" s="149"/>
      <c r="Z988" s="149"/>
      <c r="AA988" s="149"/>
      <c r="AB988" s="147"/>
      <c r="AC988" s="147"/>
      <c r="AD988" s="147"/>
    </row>
    <row r="989">
      <c r="A989" s="147"/>
      <c r="B989" s="148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49"/>
      <c r="U989" s="149"/>
      <c r="V989" s="149"/>
      <c r="W989" s="149"/>
      <c r="X989" s="149"/>
      <c r="Y989" s="149"/>
      <c r="Z989" s="149"/>
      <c r="AA989" s="149"/>
      <c r="AB989" s="147"/>
      <c r="AC989" s="147"/>
      <c r="AD989" s="147"/>
    </row>
    <row r="990">
      <c r="A990" s="147"/>
      <c r="B990" s="148"/>
      <c r="C990" s="149"/>
      <c r="D990" s="149"/>
      <c r="E990" s="149"/>
      <c r="F990" s="149"/>
      <c r="G990" s="149"/>
      <c r="H990" s="149"/>
      <c r="I990" s="149"/>
      <c r="J990" s="149"/>
      <c r="K990" s="149"/>
      <c r="L990" s="149"/>
      <c r="M990" s="149"/>
      <c r="N990" s="149"/>
      <c r="O990" s="149"/>
      <c r="P990" s="149"/>
      <c r="Q990" s="149"/>
      <c r="R990" s="149"/>
      <c r="S990" s="149"/>
      <c r="T990" s="149"/>
      <c r="U990" s="149"/>
      <c r="V990" s="149"/>
      <c r="W990" s="149"/>
      <c r="X990" s="149"/>
      <c r="Y990" s="149"/>
      <c r="Z990" s="149"/>
      <c r="AA990" s="149"/>
      <c r="AB990" s="147"/>
      <c r="AC990" s="147"/>
      <c r="AD990" s="147"/>
    </row>
    <row r="991">
      <c r="A991" s="147"/>
      <c r="B991" s="148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49"/>
      <c r="U991" s="149"/>
      <c r="V991" s="149"/>
      <c r="W991" s="149"/>
      <c r="X991" s="149"/>
      <c r="Y991" s="149"/>
      <c r="Z991" s="149"/>
      <c r="AA991" s="149"/>
      <c r="AB991" s="147"/>
      <c r="AC991" s="147"/>
      <c r="AD991" s="147"/>
    </row>
    <row r="992">
      <c r="A992" s="147"/>
      <c r="B992" s="148"/>
      <c r="C992" s="149"/>
      <c r="D992" s="149"/>
      <c r="E992" s="149"/>
      <c r="F992" s="149"/>
      <c r="G992" s="149"/>
      <c r="H992" s="149"/>
      <c r="I992" s="149"/>
      <c r="J992" s="149"/>
      <c r="K992" s="149"/>
      <c r="L992" s="149"/>
      <c r="M992" s="149"/>
      <c r="N992" s="149"/>
      <c r="O992" s="149"/>
      <c r="P992" s="149"/>
      <c r="Q992" s="149"/>
      <c r="R992" s="149"/>
      <c r="S992" s="149"/>
      <c r="T992" s="149"/>
      <c r="U992" s="149"/>
      <c r="V992" s="149"/>
      <c r="W992" s="149"/>
      <c r="X992" s="149"/>
      <c r="Y992" s="149"/>
      <c r="Z992" s="149"/>
      <c r="AA992" s="149"/>
      <c r="AB992" s="147"/>
      <c r="AC992" s="147"/>
      <c r="AD992" s="147"/>
    </row>
    <row r="993">
      <c r="A993" s="147"/>
      <c r="B993" s="148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49"/>
      <c r="U993" s="149"/>
      <c r="V993" s="149"/>
      <c r="W993" s="149"/>
      <c r="X993" s="149"/>
      <c r="Y993" s="149"/>
      <c r="Z993" s="149"/>
      <c r="AA993" s="149"/>
      <c r="AB993" s="147"/>
      <c r="AC993" s="147"/>
      <c r="AD993" s="147"/>
    </row>
    <row r="994">
      <c r="A994" s="147"/>
      <c r="B994" s="148"/>
      <c r="C994" s="149"/>
      <c r="D994" s="149"/>
      <c r="E994" s="149"/>
      <c r="F994" s="149"/>
      <c r="G994" s="149"/>
      <c r="H994" s="149"/>
      <c r="I994" s="149"/>
      <c r="J994" s="149"/>
      <c r="K994" s="149"/>
      <c r="L994" s="149"/>
      <c r="M994" s="149"/>
      <c r="N994" s="149"/>
      <c r="O994" s="149"/>
      <c r="P994" s="149"/>
      <c r="Q994" s="149"/>
      <c r="R994" s="149"/>
      <c r="S994" s="149"/>
      <c r="T994" s="149"/>
      <c r="U994" s="149"/>
      <c r="V994" s="149"/>
      <c r="W994" s="149"/>
      <c r="X994" s="149"/>
      <c r="Y994" s="149"/>
      <c r="Z994" s="149"/>
      <c r="AA994" s="149"/>
      <c r="AB994" s="147"/>
      <c r="AC994" s="147"/>
      <c r="AD994" s="147"/>
    </row>
    <row r="995">
      <c r="A995" s="147"/>
      <c r="B995" s="148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49"/>
      <c r="U995" s="149"/>
      <c r="V995" s="149"/>
      <c r="W995" s="149"/>
      <c r="X995" s="149"/>
      <c r="Y995" s="149"/>
      <c r="Z995" s="149"/>
      <c r="AA995" s="149"/>
      <c r="AB995" s="147"/>
      <c r="AC995" s="147"/>
      <c r="AD995" s="147"/>
    </row>
    <row r="996">
      <c r="A996" s="147"/>
      <c r="B996" s="148"/>
      <c r="C996" s="149"/>
      <c r="D996" s="149"/>
      <c r="E996" s="149"/>
      <c r="F996" s="149"/>
      <c r="G996" s="149"/>
      <c r="H996" s="149"/>
      <c r="I996" s="149"/>
      <c r="J996" s="149"/>
      <c r="K996" s="149"/>
      <c r="L996" s="149"/>
      <c r="M996" s="149"/>
      <c r="N996" s="149"/>
      <c r="O996" s="149"/>
      <c r="P996" s="149"/>
      <c r="Q996" s="149"/>
      <c r="R996" s="149"/>
      <c r="S996" s="149"/>
      <c r="T996" s="149"/>
      <c r="U996" s="149"/>
      <c r="V996" s="149"/>
      <c r="W996" s="149"/>
      <c r="X996" s="149"/>
      <c r="Y996" s="149"/>
      <c r="Z996" s="149"/>
      <c r="AA996" s="149"/>
      <c r="AB996" s="147"/>
      <c r="AC996" s="147"/>
      <c r="AD996" s="147"/>
    </row>
    <row r="997">
      <c r="A997" s="147"/>
      <c r="B997" s="148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49"/>
      <c r="U997" s="149"/>
      <c r="V997" s="149"/>
      <c r="W997" s="149"/>
      <c r="X997" s="149"/>
      <c r="Y997" s="149"/>
      <c r="Z997" s="149"/>
      <c r="AA997" s="149"/>
      <c r="AB997" s="147"/>
      <c r="AC997" s="147"/>
      <c r="AD997" s="147"/>
    </row>
    <row r="998">
      <c r="A998" s="147"/>
      <c r="B998" s="148"/>
      <c r="C998" s="149"/>
      <c r="D998" s="149"/>
      <c r="E998" s="149"/>
      <c r="F998" s="149"/>
      <c r="G998" s="149"/>
      <c r="H998" s="149"/>
      <c r="I998" s="149"/>
      <c r="J998" s="149"/>
      <c r="K998" s="149"/>
      <c r="L998" s="149"/>
      <c r="M998" s="149"/>
      <c r="N998" s="149"/>
      <c r="O998" s="149"/>
      <c r="P998" s="149"/>
      <c r="Q998" s="149"/>
      <c r="R998" s="149"/>
      <c r="S998" s="149"/>
      <c r="T998" s="149"/>
      <c r="U998" s="149"/>
      <c r="V998" s="149"/>
      <c r="W998" s="149"/>
      <c r="X998" s="149"/>
      <c r="Y998" s="149"/>
      <c r="Z998" s="149"/>
      <c r="AA998" s="149"/>
      <c r="AB998" s="147"/>
      <c r="AC998" s="147"/>
      <c r="AD998" s="147"/>
    </row>
    <row r="999">
      <c r="A999" s="147"/>
      <c r="B999" s="148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49"/>
      <c r="U999" s="149"/>
      <c r="V999" s="149"/>
      <c r="W999" s="149"/>
      <c r="X999" s="149"/>
      <c r="Y999" s="149"/>
      <c r="Z999" s="149"/>
      <c r="AA999" s="149"/>
      <c r="AB999" s="147"/>
      <c r="AC999" s="147"/>
      <c r="AD999" s="147"/>
    </row>
    <row r="1000">
      <c r="A1000" s="147"/>
      <c r="B1000" s="148"/>
      <c r="C1000" s="149"/>
      <c r="D1000" s="149"/>
      <c r="E1000" s="149"/>
      <c r="F1000" s="149"/>
      <c r="G1000" s="149"/>
      <c r="H1000" s="149"/>
      <c r="I1000" s="149"/>
      <c r="J1000" s="149"/>
      <c r="K1000" s="149"/>
      <c r="L1000" s="149"/>
      <c r="M1000" s="149"/>
      <c r="N1000" s="149"/>
      <c r="O1000" s="149"/>
      <c r="P1000" s="149"/>
      <c r="Q1000" s="149"/>
      <c r="R1000" s="149"/>
      <c r="S1000" s="149"/>
      <c r="T1000" s="149"/>
      <c r="U1000" s="149"/>
      <c r="V1000" s="149"/>
      <c r="W1000" s="149"/>
      <c r="X1000" s="149"/>
      <c r="Y1000" s="149"/>
      <c r="Z1000" s="149"/>
      <c r="AA1000" s="149"/>
      <c r="AB1000" s="147"/>
      <c r="AC1000" s="147"/>
      <c r="AD1000" s="147"/>
    </row>
    <row r="1001">
      <c r="A1001" s="147"/>
      <c r="B1001" s="148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49"/>
      <c r="U1001" s="149"/>
      <c r="V1001" s="149"/>
      <c r="W1001" s="149"/>
      <c r="X1001" s="149"/>
      <c r="Y1001" s="149"/>
      <c r="Z1001" s="149"/>
      <c r="AA1001" s="149"/>
      <c r="AB1001" s="147"/>
      <c r="AC1001" s="147"/>
      <c r="AD1001" s="147"/>
    </row>
    <row r="1002">
      <c r="A1002" s="147"/>
      <c r="B1002" s="148"/>
      <c r="C1002" s="149"/>
      <c r="D1002" s="149"/>
      <c r="E1002" s="149"/>
      <c r="F1002" s="149"/>
      <c r="G1002" s="149"/>
      <c r="H1002" s="149"/>
      <c r="I1002" s="149"/>
      <c r="J1002" s="149"/>
      <c r="K1002" s="149"/>
      <c r="L1002" s="149"/>
      <c r="M1002" s="149"/>
      <c r="N1002" s="149"/>
      <c r="O1002" s="149"/>
      <c r="P1002" s="149"/>
      <c r="Q1002" s="149"/>
      <c r="R1002" s="149"/>
      <c r="S1002" s="149"/>
      <c r="T1002" s="149"/>
      <c r="U1002" s="149"/>
      <c r="V1002" s="149"/>
      <c r="W1002" s="149"/>
      <c r="X1002" s="149"/>
      <c r="Y1002" s="149"/>
      <c r="Z1002" s="149"/>
      <c r="AA1002" s="149"/>
      <c r="AB1002" s="147"/>
      <c r="AC1002" s="147"/>
      <c r="AD1002" s="147"/>
    </row>
    <row r="1003">
      <c r="A1003" s="147"/>
      <c r="B1003" s="148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49"/>
      <c r="U1003" s="149"/>
      <c r="V1003" s="149"/>
      <c r="W1003" s="149"/>
      <c r="X1003" s="149"/>
      <c r="Y1003" s="149"/>
      <c r="Z1003" s="149"/>
      <c r="AA1003" s="149"/>
      <c r="AB1003" s="147"/>
      <c r="AC1003" s="147"/>
      <c r="AD1003" s="147"/>
    </row>
    <row r="1004">
      <c r="A1004" s="147"/>
      <c r="B1004" s="148"/>
      <c r="C1004" s="149"/>
      <c r="D1004" s="149"/>
      <c r="E1004" s="149"/>
      <c r="F1004" s="149"/>
      <c r="G1004" s="149"/>
      <c r="H1004" s="149"/>
      <c r="I1004" s="149"/>
      <c r="J1004" s="149"/>
      <c r="K1004" s="149"/>
      <c r="L1004" s="149"/>
      <c r="M1004" s="149"/>
      <c r="N1004" s="149"/>
      <c r="O1004" s="149"/>
      <c r="P1004" s="149"/>
      <c r="Q1004" s="149"/>
      <c r="R1004" s="149"/>
      <c r="S1004" s="149"/>
      <c r="T1004" s="149"/>
      <c r="U1004" s="149"/>
      <c r="V1004" s="149"/>
      <c r="W1004" s="149"/>
      <c r="X1004" s="149"/>
      <c r="Y1004" s="149"/>
      <c r="Z1004" s="149"/>
      <c r="AA1004" s="149"/>
      <c r="AB1004" s="147"/>
      <c r="AC1004" s="147"/>
      <c r="AD1004" s="147"/>
    </row>
    <row r="1005">
      <c r="A1005" s="147"/>
      <c r="B1005" s="148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49"/>
      <c r="U1005" s="149"/>
      <c r="V1005" s="149"/>
      <c r="W1005" s="149"/>
      <c r="X1005" s="149"/>
      <c r="Y1005" s="149"/>
      <c r="Z1005" s="149"/>
      <c r="AA1005" s="149"/>
      <c r="AB1005" s="147"/>
      <c r="AC1005" s="147"/>
      <c r="AD1005" s="147"/>
    </row>
    <row r="1006">
      <c r="A1006" s="147"/>
      <c r="B1006" s="148"/>
      <c r="C1006" s="149"/>
      <c r="D1006" s="149"/>
      <c r="E1006" s="149"/>
      <c r="F1006" s="149"/>
      <c r="G1006" s="149"/>
      <c r="H1006" s="149"/>
      <c r="I1006" s="149"/>
      <c r="J1006" s="149"/>
      <c r="K1006" s="149"/>
      <c r="L1006" s="149"/>
      <c r="M1006" s="149"/>
      <c r="N1006" s="149"/>
      <c r="O1006" s="149"/>
      <c r="P1006" s="149"/>
      <c r="Q1006" s="149"/>
      <c r="R1006" s="149"/>
      <c r="S1006" s="149"/>
      <c r="T1006" s="149"/>
      <c r="U1006" s="149"/>
      <c r="V1006" s="149"/>
      <c r="W1006" s="149"/>
      <c r="X1006" s="149"/>
      <c r="Y1006" s="149"/>
      <c r="Z1006" s="149"/>
      <c r="AA1006" s="149"/>
      <c r="AB1006" s="147"/>
      <c r="AC1006" s="147"/>
      <c r="AD1006" s="147"/>
    </row>
    <row r="1007">
      <c r="A1007" s="147"/>
      <c r="B1007" s="148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49"/>
      <c r="U1007" s="149"/>
      <c r="V1007" s="149"/>
      <c r="W1007" s="149"/>
      <c r="X1007" s="149"/>
      <c r="Y1007" s="149"/>
      <c r="Z1007" s="149"/>
      <c r="AA1007" s="149"/>
      <c r="AB1007" s="147"/>
      <c r="AC1007" s="147"/>
      <c r="AD1007" s="147"/>
    </row>
    <row r="1008">
      <c r="A1008" s="147"/>
      <c r="B1008" s="148"/>
      <c r="C1008" s="149"/>
      <c r="D1008" s="149"/>
      <c r="E1008" s="149"/>
      <c r="F1008" s="149"/>
      <c r="G1008" s="149"/>
      <c r="H1008" s="149"/>
      <c r="I1008" s="149"/>
      <c r="J1008" s="149"/>
      <c r="K1008" s="149"/>
      <c r="L1008" s="149"/>
      <c r="M1008" s="149"/>
      <c r="N1008" s="149"/>
      <c r="O1008" s="149"/>
      <c r="P1008" s="149"/>
      <c r="Q1008" s="149"/>
      <c r="R1008" s="149"/>
      <c r="S1008" s="149"/>
      <c r="T1008" s="149"/>
      <c r="U1008" s="149"/>
      <c r="V1008" s="149"/>
      <c r="W1008" s="149"/>
      <c r="X1008" s="149"/>
      <c r="Y1008" s="149"/>
      <c r="Z1008" s="149"/>
      <c r="AA1008" s="149"/>
      <c r="AB1008" s="147"/>
      <c r="AC1008" s="147"/>
      <c r="AD1008" s="147"/>
    </row>
    <row r="1009">
      <c r="A1009" s="147"/>
      <c r="B1009" s="148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49"/>
      <c r="U1009" s="149"/>
      <c r="V1009" s="149"/>
      <c r="W1009" s="149"/>
      <c r="X1009" s="149"/>
      <c r="Y1009" s="149"/>
      <c r="Z1009" s="149"/>
      <c r="AA1009" s="149"/>
      <c r="AB1009" s="147"/>
      <c r="AC1009" s="147"/>
      <c r="AD1009" s="147"/>
    </row>
    <row r="1010">
      <c r="A1010" s="147"/>
      <c r="B1010" s="148"/>
      <c r="C1010" s="149"/>
      <c r="D1010" s="149"/>
      <c r="E1010" s="149"/>
      <c r="F1010" s="149"/>
      <c r="G1010" s="149"/>
      <c r="H1010" s="149"/>
      <c r="I1010" s="149"/>
      <c r="J1010" s="149"/>
      <c r="K1010" s="149"/>
      <c r="L1010" s="149"/>
      <c r="M1010" s="149"/>
      <c r="N1010" s="149"/>
      <c r="O1010" s="149"/>
      <c r="P1010" s="149"/>
      <c r="Q1010" s="149"/>
      <c r="R1010" s="149"/>
      <c r="S1010" s="149"/>
      <c r="T1010" s="149"/>
      <c r="U1010" s="149"/>
      <c r="V1010" s="149"/>
      <c r="W1010" s="149"/>
      <c r="X1010" s="149"/>
      <c r="Y1010" s="149"/>
      <c r="Z1010" s="149"/>
      <c r="AA1010" s="149"/>
      <c r="AB1010" s="147"/>
      <c r="AC1010" s="147"/>
      <c r="AD1010" s="147"/>
    </row>
    <row r="1011">
      <c r="A1011" s="147"/>
      <c r="B1011" s="148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49"/>
      <c r="U1011" s="149"/>
      <c r="V1011" s="149"/>
      <c r="W1011" s="149"/>
      <c r="X1011" s="149"/>
      <c r="Y1011" s="149"/>
      <c r="Z1011" s="149"/>
      <c r="AA1011" s="149"/>
      <c r="AB1011" s="147"/>
      <c r="AC1011" s="147"/>
      <c r="AD1011" s="147"/>
    </row>
    <row r="1012">
      <c r="A1012" s="147"/>
      <c r="B1012" s="148"/>
      <c r="C1012" s="149"/>
      <c r="D1012" s="149"/>
      <c r="E1012" s="149"/>
      <c r="F1012" s="149"/>
      <c r="G1012" s="149"/>
      <c r="H1012" s="149"/>
      <c r="I1012" s="149"/>
      <c r="J1012" s="149"/>
      <c r="K1012" s="149"/>
      <c r="L1012" s="149"/>
      <c r="M1012" s="149"/>
      <c r="N1012" s="149"/>
      <c r="O1012" s="149"/>
      <c r="P1012" s="149"/>
      <c r="Q1012" s="149"/>
      <c r="R1012" s="149"/>
      <c r="S1012" s="149"/>
      <c r="T1012" s="149"/>
      <c r="U1012" s="149"/>
      <c r="V1012" s="149"/>
      <c r="W1012" s="149"/>
      <c r="X1012" s="149"/>
      <c r="Y1012" s="149"/>
      <c r="Z1012" s="149"/>
      <c r="AA1012" s="149"/>
      <c r="AB1012" s="147"/>
      <c r="AC1012" s="147"/>
      <c r="AD1012" s="147"/>
    </row>
    <row r="1013">
      <c r="A1013" s="147"/>
      <c r="B1013" s="148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49"/>
      <c r="U1013" s="149"/>
      <c r="V1013" s="149"/>
      <c r="W1013" s="149"/>
      <c r="X1013" s="149"/>
      <c r="Y1013" s="149"/>
      <c r="Z1013" s="149"/>
      <c r="AA1013" s="149"/>
      <c r="AB1013" s="147"/>
      <c r="AC1013" s="147"/>
      <c r="AD1013" s="147"/>
    </row>
  </sheetData>
  <hyperlinks>
    <hyperlink r:id="rId1" ref="AC6"/>
    <hyperlink r:id="rId2" ref="AC7"/>
    <hyperlink r:id="rId3" ref="AC9"/>
    <hyperlink r:id="rId4" ref="AC10"/>
    <hyperlink r:id="rId5" ref="AC12"/>
    <hyperlink r:id="rId6" ref="AC14"/>
    <hyperlink r:id="rId7" ref="AC20"/>
    <hyperlink r:id="rId8" ref="AC30"/>
    <hyperlink r:id="rId9" ref="AC31"/>
    <hyperlink r:id="rId10" ref="AC32"/>
    <hyperlink r:id="rId11" ref="AC33"/>
    <hyperlink r:id="rId12" ref="AC38"/>
    <hyperlink r:id="rId13" ref="AC39"/>
    <hyperlink r:id="rId14" ref="AC40"/>
    <hyperlink r:id="rId15" ref="AC41"/>
  </hyperlinks>
  <drawing r:id="rId16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33"/>
    <col customWidth="1" min="2" max="2" width="44.44"/>
    <col customWidth="1" min="3" max="3" width="10.78"/>
    <col customWidth="1" min="4" max="4" width="75.44"/>
    <col customWidth="1" min="5" max="26" width="10.56"/>
  </cols>
  <sheetData>
    <row r="1" ht="15.75" customHeight="1">
      <c r="B1" s="3"/>
      <c r="C1" s="8"/>
    </row>
    <row r="2" ht="15.75" customHeight="1">
      <c r="A2" s="4"/>
      <c r="B2" s="13" t="s">
        <v>205</v>
      </c>
      <c r="C2" s="6" t="s">
        <v>206</v>
      </c>
      <c r="D2" s="4" t="s">
        <v>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7.5" customHeight="1">
      <c r="B3" s="3"/>
      <c r="C3" s="8"/>
    </row>
    <row r="4" ht="15.75" customHeight="1">
      <c r="B4" s="13" t="s">
        <v>207</v>
      </c>
      <c r="C4" s="8"/>
    </row>
    <row r="5" ht="7.5" customHeight="1">
      <c r="B5" s="3"/>
      <c r="C5" s="8"/>
    </row>
    <row r="6" ht="15.75" customHeight="1">
      <c r="B6" s="3" t="s">
        <v>208</v>
      </c>
      <c r="C6" s="72">
        <v>1052567.0</v>
      </c>
      <c r="D6" s="78" t="s">
        <v>209</v>
      </c>
    </row>
    <row r="7" ht="15.75" customHeight="1">
      <c r="B7" s="3" t="s">
        <v>210</v>
      </c>
      <c r="C7" s="72">
        <v>6042718.0</v>
      </c>
      <c r="D7" s="78" t="s">
        <v>211</v>
      </c>
    </row>
    <row r="8" ht="15.75" customHeight="1">
      <c r="A8" s="4"/>
      <c r="B8" s="13" t="s">
        <v>212</v>
      </c>
      <c r="C8" s="145">
        <f>C6/C7</f>
        <v>0.1741876751</v>
      </c>
      <c r="D8" s="4" t="s">
        <v>103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B9" s="3"/>
      <c r="C9" s="8"/>
    </row>
    <row r="10" ht="15.75" customHeight="1">
      <c r="B10" s="13" t="s">
        <v>213</v>
      </c>
      <c r="C10" s="8"/>
    </row>
    <row r="11" ht="15.75" customHeight="1">
      <c r="B11" s="3"/>
      <c r="C11" s="8"/>
    </row>
    <row r="12" ht="15.75" customHeight="1">
      <c r="B12" s="3" t="s">
        <v>214</v>
      </c>
      <c r="C12" s="72">
        <v>334229.0</v>
      </c>
      <c r="D12" s="78" t="s">
        <v>215</v>
      </c>
    </row>
    <row r="13" ht="15.75" customHeight="1">
      <c r="B13" s="3" t="str">
        <f t="shared" ref="B13:C13" si="1">B8</f>
        <v>% of MoCo population vs. MD</v>
      </c>
      <c r="C13" s="81">
        <f t="shared" si="1"/>
        <v>0.1741876751</v>
      </c>
      <c r="D13" s="78" t="s">
        <v>216</v>
      </c>
    </row>
    <row r="14" ht="15.75" customHeight="1">
      <c r="A14" s="4"/>
      <c r="B14" s="13" t="s">
        <v>217</v>
      </c>
      <c r="C14" s="161">
        <f>C12*C13</f>
        <v>58218.57248</v>
      </c>
      <c r="D14" s="4" t="s">
        <v>218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B15" s="11"/>
      <c r="C15" s="72"/>
    </row>
    <row r="16" ht="15.75" customHeight="1">
      <c r="B16" s="62" t="s">
        <v>219</v>
      </c>
      <c r="C16" s="95">
        <v>878.0</v>
      </c>
      <c r="D16" s="134" t="s">
        <v>220</v>
      </c>
    </row>
    <row r="17" ht="15.75" customHeight="1">
      <c r="A17" s="112"/>
      <c r="B17" s="62" t="s">
        <v>221</v>
      </c>
      <c r="C17" s="95">
        <v>1443.0</v>
      </c>
      <c r="D17" s="162" t="s">
        <v>220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ht="15.75" customHeight="1">
      <c r="A18" s="112"/>
      <c r="B18" s="62" t="s">
        <v>222</v>
      </c>
      <c r="C18" s="95">
        <v>3815.0</v>
      </c>
      <c r="D18" s="162" t="s">
        <v>220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ht="15.75" customHeight="1">
      <c r="A19" s="112"/>
      <c r="B19" s="62"/>
      <c r="C19" s="72"/>
      <c r="D19" s="15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ht="15.75" customHeight="1">
      <c r="A20" s="112"/>
      <c r="B20" s="3" t="str">
        <f t="shared" ref="B20:D20" si="2">B18</f>
        <v># of new EVs purchased in MD in 2018</v>
      </c>
      <c r="C20" s="95">
        <f t="shared" si="2"/>
        <v>3815</v>
      </c>
      <c r="D20" s="163" t="str">
        <f t="shared" si="2"/>
        <v>https://autoalliance.org/energy-environment/advanced-technology-vehicle-sales-dashboard/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ht="15.75" customHeight="1">
      <c r="A21" s="112"/>
      <c r="B21" s="3" t="s">
        <v>212</v>
      </c>
      <c r="C21" s="81">
        <f>C8</f>
        <v>0.1741876751</v>
      </c>
      <c r="D21" s="78" t="s">
        <v>216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ht="15.75" customHeight="1">
      <c r="A22" s="4"/>
      <c r="B22" s="13" t="s">
        <v>217</v>
      </c>
      <c r="C22" s="161">
        <f>C20*C21</f>
        <v>664.5259807</v>
      </c>
      <c r="D22" s="4" t="s">
        <v>218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12"/>
      <c r="B23" s="62"/>
      <c r="C23" s="7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ht="15.75" customHeight="1">
      <c r="A24" s="112"/>
      <c r="B24" s="62" t="s">
        <v>223</v>
      </c>
      <c r="C24" s="72">
        <v>3244.0</v>
      </c>
      <c r="D24" s="112" t="s">
        <v>224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ht="15.75" customHeight="1">
      <c r="A25" s="112"/>
      <c r="B25" s="62" t="s">
        <v>225</v>
      </c>
      <c r="C25" s="72">
        <v>6299.0</v>
      </c>
      <c r="D25" s="164" t="s">
        <v>224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ht="15.75" customHeight="1">
      <c r="B26" s="3"/>
      <c r="C26" s="72"/>
    </row>
    <row r="27" ht="15.75" customHeight="1">
      <c r="B27" s="13" t="s">
        <v>226</v>
      </c>
      <c r="C27" s="72"/>
    </row>
    <row r="28" ht="15.75" customHeight="1">
      <c r="B28" s="3"/>
      <c r="C28" s="72"/>
    </row>
    <row r="29" ht="15.75" customHeight="1">
      <c r="B29" s="3" t="s">
        <v>227</v>
      </c>
      <c r="C29" s="72">
        <v>1976021.0</v>
      </c>
      <c r="D29" s="78" t="s">
        <v>228</v>
      </c>
    </row>
    <row r="30" ht="15.75" customHeight="1">
      <c r="B30" s="3" t="s">
        <v>229</v>
      </c>
      <c r="C30" s="72">
        <v>5100000.0</v>
      </c>
      <c r="D30" s="78" t="s">
        <v>230</v>
      </c>
    </row>
    <row r="31" ht="15.75" customHeight="1">
      <c r="B31" s="3" t="s">
        <v>231</v>
      </c>
      <c r="C31" s="72">
        <v>15074.0</v>
      </c>
      <c r="D31" s="78" t="s">
        <v>232</v>
      </c>
    </row>
    <row r="32" ht="15.75" customHeight="1">
      <c r="A32" s="4"/>
      <c r="B32" s="13" t="s">
        <v>233</v>
      </c>
      <c r="C32" s="165">
        <f>C31/C30</f>
        <v>0.002955686275</v>
      </c>
      <c r="D32" s="4" t="s">
        <v>234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B33" s="3"/>
      <c r="C33" s="8"/>
    </row>
    <row r="34" ht="15.75" customHeight="1">
      <c r="B34" s="3" t="s">
        <v>235</v>
      </c>
      <c r="C34" s="72">
        <v>29994.0</v>
      </c>
      <c r="D34" s="78" t="s">
        <v>228</v>
      </c>
    </row>
    <row r="35" ht="15.75" customHeight="1">
      <c r="B35" s="3" t="str">
        <f t="shared" ref="B35:C35" si="3">B8</f>
        <v>% of MoCo population vs. MD</v>
      </c>
      <c r="C35" s="81">
        <f t="shared" si="3"/>
        <v>0.1741876751</v>
      </c>
      <c r="D35" s="78" t="s">
        <v>216</v>
      </c>
    </row>
    <row r="36" ht="15.75" customHeight="1">
      <c r="A36" s="4"/>
      <c r="B36" s="13" t="s">
        <v>236</v>
      </c>
      <c r="C36" s="161">
        <f>C34*C35</f>
        <v>5224.585128</v>
      </c>
      <c r="D36" s="4" t="s">
        <v>218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B37" s="3"/>
      <c r="C37" s="72"/>
    </row>
    <row r="38" ht="15.75" customHeight="1">
      <c r="B38" s="74" t="s">
        <v>237</v>
      </c>
      <c r="C38" s="72">
        <v>807040.0</v>
      </c>
      <c r="D38" s="78" t="s">
        <v>238</v>
      </c>
    </row>
    <row r="39" ht="15.75" customHeight="1">
      <c r="B39" s="3" t="str">
        <f t="shared" ref="B39:C39" si="4">B32</f>
        <v>% of Evs registered in MD in 2018</v>
      </c>
      <c r="C39" s="32">
        <f t="shared" si="4"/>
        <v>0.002955686275</v>
      </c>
      <c r="D39" s="78" t="s">
        <v>216</v>
      </c>
    </row>
    <row r="40" ht="15.75" customHeight="1">
      <c r="A40" s="4"/>
      <c r="B40" s="13" t="s">
        <v>239</v>
      </c>
      <c r="C40" s="161">
        <f>C38*C39</f>
        <v>2385.357051</v>
      </c>
      <c r="D40" s="4" t="s">
        <v>240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B41" s="3"/>
      <c r="C41" s="72"/>
    </row>
    <row r="42" ht="15.75" customHeight="1">
      <c r="B42" s="3"/>
      <c r="C42" s="32"/>
    </row>
    <row r="43" ht="15.75" customHeight="1">
      <c r="B43" s="3"/>
      <c r="C43" s="166"/>
    </row>
    <row r="44" ht="15.75" customHeight="1">
      <c r="B44" s="3"/>
      <c r="C44" s="32"/>
    </row>
    <row r="45" ht="15.75" customHeight="1">
      <c r="B45" s="3"/>
      <c r="C45" s="8"/>
    </row>
    <row r="46" ht="15.75" customHeight="1">
      <c r="B46" s="3"/>
      <c r="C46" s="8"/>
    </row>
    <row r="47" ht="15.75" customHeight="1">
      <c r="B47" s="3"/>
      <c r="C47" s="8"/>
    </row>
    <row r="48" ht="15.75" customHeight="1">
      <c r="B48" s="3"/>
      <c r="C48" s="8"/>
    </row>
    <row r="49" ht="15.75" customHeight="1">
      <c r="B49" s="3"/>
      <c r="C49" s="8"/>
    </row>
    <row r="50" ht="15.75" customHeight="1">
      <c r="B50" s="3"/>
      <c r="C50" s="8"/>
    </row>
    <row r="51" ht="15.75" customHeight="1">
      <c r="B51" s="3"/>
      <c r="C51" s="8"/>
    </row>
    <row r="52" ht="15.75" customHeight="1">
      <c r="B52" s="3"/>
      <c r="C52" s="8"/>
    </row>
    <row r="53" ht="15.75" customHeight="1">
      <c r="B53" s="3"/>
      <c r="C53" s="8"/>
    </row>
    <row r="54" ht="15.75" customHeight="1">
      <c r="B54" s="3"/>
      <c r="C54" s="8"/>
    </row>
    <row r="55" ht="15.75" customHeight="1">
      <c r="B55" s="3"/>
      <c r="C55" s="8"/>
    </row>
    <row r="56" ht="15.75" customHeight="1">
      <c r="B56" s="3"/>
      <c r="C56" s="8"/>
    </row>
    <row r="57" ht="15.75" customHeight="1">
      <c r="B57" s="3"/>
      <c r="C57" s="8"/>
    </row>
    <row r="58" ht="15.75" customHeight="1">
      <c r="B58" s="3"/>
      <c r="C58" s="8"/>
    </row>
    <row r="59" ht="15.75" customHeight="1">
      <c r="B59" s="3"/>
      <c r="C59" s="8"/>
    </row>
    <row r="60" ht="15.75" customHeight="1">
      <c r="B60" s="3"/>
      <c r="C60" s="8"/>
    </row>
    <row r="61" ht="15.75" customHeight="1">
      <c r="B61" s="3"/>
      <c r="C61" s="8"/>
    </row>
    <row r="62" ht="15.75" customHeight="1">
      <c r="B62" s="3"/>
      <c r="C62" s="8"/>
    </row>
    <row r="63" ht="15.75" customHeight="1">
      <c r="B63" s="3"/>
      <c r="C63" s="8"/>
    </row>
    <row r="64" ht="15.75" customHeight="1">
      <c r="B64" s="3"/>
      <c r="C64" s="8"/>
    </row>
    <row r="65" ht="15.75" customHeight="1">
      <c r="B65" s="3"/>
      <c r="C65" s="8"/>
    </row>
    <row r="66" ht="15.75" customHeight="1">
      <c r="B66" s="3"/>
      <c r="C66" s="8"/>
    </row>
    <row r="67" ht="15.75" customHeight="1">
      <c r="B67" s="3"/>
      <c r="C67" s="8"/>
    </row>
    <row r="68" ht="15.75" customHeight="1">
      <c r="B68" s="3"/>
      <c r="C68" s="8"/>
    </row>
    <row r="69" ht="15.75" customHeight="1">
      <c r="B69" s="3"/>
      <c r="C69" s="8"/>
    </row>
    <row r="70" ht="15.75" customHeight="1">
      <c r="B70" s="3"/>
      <c r="C70" s="8"/>
    </row>
    <row r="71" ht="15.75" customHeight="1">
      <c r="B71" s="3"/>
      <c r="C71" s="8"/>
    </row>
    <row r="72" ht="15.75" customHeight="1">
      <c r="B72" s="3"/>
      <c r="C72" s="8"/>
    </row>
    <row r="73" ht="15.75" customHeight="1">
      <c r="B73" s="3"/>
      <c r="C73" s="8"/>
    </row>
    <row r="74" ht="15.75" customHeight="1">
      <c r="B74" s="3"/>
      <c r="C74" s="8"/>
    </row>
    <row r="75" ht="15.75" customHeight="1">
      <c r="B75" s="3"/>
      <c r="C75" s="8"/>
    </row>
    <row r="76" ht="15.75" customHeight="1">
      <c r="B76" s="3"/>
      <c r="C76" s="8"/>
    </row>
    <row r="77" ht="15.75" customHeight="1">
      <c r="B77" s="3"/>
      <c r="C77" s="8"/>
    </row>
    <row r="78" ht="15.75" customHeight="1">
      <c r="B78" s="3"/>
      <c r="C78" s="8"/>
    </row>
    <row r="79" ht="15.75" customHeight="1">
      <c r="B79" s="3"/>
      <c r="C79" s="8"/>
    </row>
    <row r="80" ht="15.75" customHeight="1">
      <c r="B80" s="3"/>
      <c r="C80" s="8"/>
    </row>
    <row r="81" ht="15.75" customHeight="1">
      <c r="B81" s="3"/>
      <c r="C81" s="8"/>
    </row>
    <row r="82" ht="15.75" customHeight="1">
      <c r="B82" s="3"/>
      <c r="C82" s="8"/>
    </row>
    <row r="83" ht="15.75" customHeight="1">
      <c r="B83" s="3"/>
      <c r="C83" s="8"/>
    </row>
    <row r="84" ht="15.75" customHeight="1">
      <c r="B84" s="3"/>
      <c r="C84" s="8"/>
    </row>
    <row r="85" ht="15.75" customHeight="1">
      <c r="B85" s="3"/>
      <c r="C85" s="8"/>
    </row>
    <row r="86" ht="15.75" customHeight="1">
      <c r="B86" s="3"/>
      <c r="C86" s="8"/>
    </row>
    <row r="87" ht="15.75" customHeight="1">
      <c r="B87" s="3"/>
      <c r="C87" s="8"/>
    </row>
    <row r="88" ht="15.75" customHeight="1">
      <c r="B88" s="3"/>
      <c r="C88" s="8"/>
    </row>
    <row r="89" ht="15.75" customHeight="1">
      <c r="B89" s="3"/>
      <c r="C89" s="8"/>
    </row>
    <row r="90" ht="15.75" customHeight="1">
      <c r="B90" s="3"/>
      <c r="C90" s="8"/>
    </row>
    <row r="91" ht="15.75" customHeight="1">
      <c r="B91" s="3"/>
      <c r="C91" s="8"/>
    </row>
    <row r="92" ht="15.75" customHeight="1">
      <c r="B92" s="3"/>
      <c r="C92" s="8"/>
    </row>
    <row r="93" ht="15.75" customHeight="1">
      <c r="B93" s="3"/>
      <c r="C93" s="8"/>
    </row>
    <row r="94" ht="15.75" customHeight="1">
      <c r="B94" s="3"/>
      <c r="C94" s="8"/>
    </row>
    <row r="95" ht="15.75" customHeight="1">
      <c r="B95" s="3"/>
      <c r="C95" s="8"/>
    </row>
    <row r="96" ht="15.75" customHeight="1">
      <c r="B96" s="3"/>
      <c r="C96" s="8"/>
    </row>
    <row r="97" ht="15.75" customHeight="1">
      <c r="B97" s="3"/>
      <c r="C97" s="8"/>
    </row>
    <row r="98" ht="15.75" customHeight="1">
      <c r="B98" s="3"/>
      <c r="C98" s="8"/>
    </row>
    <row r="99" ht="15.75" customHeight="1">
      <c r="B99" s="3"/>
      <c r="C99" s="8"/>
    </row>
    <row r="100" ht="15.75" customHeight="1">
      <c r="B100" s="3"/>
      <c r="C100" s="8"/>
    </row>
    <row r="101" ht="15.75" customHeight="1">
      <c r="B101" s="3"/>
      <c r="C101" s="8"/>
    </row>
    <row r="102" ht="15.75" customHeight="1">
      <c r="B102" s="3"/>
      <c r="C102" s="8"/>
    </row>
    <row r="103" ht="15.75" customHeight="1">
      <c r="B103" s="3"/>
      <c r="C103" s="8"/>
    </row>
    <row r="104" ht="15.75" customHeight="1">
      <c r="B104" s="3"/>
      <c r="C104" s="8"/>
    </row>
    <row r="105" ht="15.75" customHeight="1">
      <c r="B105" s="3"/>
      <c r="C105" s="8"/>
    </row>
    <row r="106" ht="15.75" customHeight="1">
      <c r="B106" s="3"/>
      <c r="C106" s="8"/>
    </row>
    <row r="107" ht="15.75" customHeight="1">
      <c r="B107" s="3"/>
      <c r="C107" s="8"/>
    </row>
    <row r="108" ht="15.75" customHeight="1">
      <c r="B108" s="3"/>
      <c r="C108" s="8"/>
    </row>
    <row r="109" ht="15.75" customHeight="1">
      <c r="B109" s="3"/>
      <c r="C109" s="8"/>
    </row>
    <row r="110" ht="15.75" customHeight="1">
      <c r="B110" s="3"/>
      <c r="C110" s="8"/>
    </row>
    <row r="111" ht="15.75" customHeight="1">
      <c r="B111" s="3"/>
      <c r="C111" s="8"/>
    </row>
    <row r="112" ht="15.75" customHeight="1">
      <c r="B112" s="3"/>
      <c r="C112" s="8"/>
    </row>
    <row r="113" ht="15.75" customHeight="1">
      <c r="B113" s="3"/>
      <c r="C113" s="8"/>
    </row>
    <row r="114" ht="15.75" customHeight="1">
      <c r="B114" s="3"/>
      <c r="C114" s="8"/>
    </row>
    <row r="115" ht="15.75" customHeight="1">
      <c r="B115" s="3"/>
      <c r="C115" s="8"/>
    </row>
    <row r="116" ht="15.75" customHeight="1">
      <c r="B116" s="3"/>
      <c r="C116" s="8"/>
    </row>
    <row r="117" ht="15.75" customHeight="1">
      <c r="B117" s="3"/>
      <c r="C117" s="8"/>
    </row>
    <row r="118" ht="15.75" customHeight="1">
      <c r="B118" s="3"/>
      <c r="C118" s="8"/>
    </row>
    <row r="119" ht="15.75" customHeight="1">
      <c r="B119" s="3"/>
      <c r="C119" s="8"/>
    </row>
    <row r="120" ht="15.75" customHeight="1">
      <c r="B120" s="3"/>
      <c r="C120" s="8"/>
    </row>
    <row r="121" ht="15.75" customHeight="1">
      <c r="B121" s="3"/>
      <c r="C121" s="8"/>
    </row>
    <row r="122" ht="15.75" customHeight="1">
      <c r="B122" s="3"/>
      <c r="C122" s="8"/>
    </row>
    <row r="123" ht="15.75" customHeight="1">
      <c r="B123" s="3"/>
      <c r="C123" s="8"/>
    </row>
    <row r="124" ht="15.75" customHeight="1">
      <c r="B124" s="3"/>
      <c r="C124" s="8"/>
    </row>
    <row r="125" ht="15.75" customHeight="1">
      <c r="B125" s="3"/>
      <c r="C125" s="8"/>
    </row>
    <row r="126" ht="15.75" customHeight="1">
      <c r="B126" s="3"/>
      <c r="C126" s="8"/>
    </row>
    <row r="127" ht="15.75" customHeight="1">
      <c r="B127" s="3"/>
      <c r="C127" s="8"/>
    </row>
    <row r="128" ht="15.75" customHeight="1">
      <c r="B128" s="3"/>
      <c r="C128" s="8"/>
    </row>
    <row r="129" ht="15.75" customHeight="1">
      <c r="B129" s="3"/>
      <c r="C129" s="8"/>
    </row>
    <row r="130" ht="15.75" customHeight="1">
      <c r="B130" s="3"/>
      <c r="C130" s="8"/>
    </row>
    <row r="131" ht="15.75" customHeight="1">
      <c r="B131" s="3"/>
      <c r="C131" s="8"/>
    </row>
    <row r="132" ht="15.75" customHeight="1">
      <c r="B132" s="3"/>
      <c r="C132" s="8"/>
    </row>
    <row r="133" ht="15.75" customHeight="1">
      <c r="B133" s="3"/>
      <c r="C133" s="8"/>
    </row>
    <row r="134" ht="15.75" customHeight="1">
      <c r="B134" s="3"/>
      <c r="C134" s="8"/>
    </row>
    <row r="135" ht="15.75" customHeight="1">
      <c r="B135" s="3"/>
      <c r="C135" s="8"/>
    </row>
    <row r="136" ht="15.75" customHeight="1">
      <c r="B136" s="3"/>
      <c r="C136" s="8"/>
    </row>
    <row r="137" ht="15.75" customHeight="1">
      <c r="B137" s="3"/>
      <c r="C137" s="8"/>
    </row>
    <row r="138" ht="15.75" customHeight="1">
      <c r="B138" s="3"/>
      <c r="C138" s="8"/>
    </row>
    <row r="139" ht="15.75" customHeight="1">
      <c r="B139" s="3"/>
      <c r="C139" s="8"/>
    </row>
    <row r="140" ht="15.75" customHeight="1">
      <c r="B140" s="3"/>
      <c r="C140" s="8"/>
    </row>
    <row r="141" ht="15.75" customHeight="1">
      <c r="B141" s="3"/>
      <c r="C141" s="8"/>
    </row>
    <row r="142" ht="15.75" customHeight="1">
      <c r="B142" s="3"/>
      <c r="C142" s="8"/>
    </row>
    <row r="143" ht="15.75" customHeight="1">
      <c r="B143" s="3"/>
      <c r="C143" s="8"/>
    </row>
    <row r="144" ht="15.75" customHeight="1">
      <c r="B144" s="3"/>
      <c r="C144" s="8"/>
    </row>
    <row r="145" ht="15.75" customHeight="1">
      <c r="B145" s="3"/>
      <c r="C145" s="8"/>
    </row>
    <row r="146" ht="15.75" customHeight="1">
      <c r="B146" s="3"/>
      <c r="C146" s="8"/>
    </row>
    <row r="147" ht="15.75" customHeight="1">
      <c r="B147" s="3"/>
      <c r="C147" s="8"/>
    </row>
    <row r="148" ht="15.75" customHeight="1">
      <c r="B148" s="3"/>
      <c r="C148" s="8"/>
    </row>
    <row r="149" ht="15.75" customHeight="1">
      <c r="B149" s="3"/>
      <c r="C149" s="8"/>
    </row>
    <row r="150" ht="15.75" customHeight="1">
      <c r="B150" s="3"/>
      <c r="C150" s="8"/>
    </row>
    <row r="151" ht="15.75" customHeight="1">
      <c r="B151" s="3"/>
      <c r="C151" s="8"/>
    </row>
    <row r="152" ht="15.75" customHeight="1">
      <c r="B152" s="3"/>
      <c r="C152" s="8"/>
    </row>
    <row r="153" ht="15.75" customHeight="1">
      <c r="B153" s="3"/>
      <c r="C153" s="8"/>
    </row>
    <row r="154" ht="15.75" customHeight="1">
      <c r="B154" s="3"/>
      <c r="C154" s="8"/>
    </row>
    <row r="155" ht="15.75" customHeight="1">
      <c r="B155" s="3"/>
      <c r="C155" s="8"/>
    </row>
    <row r="156" ht="15.75" customHeight="1">
      <c r="B156" s="3"/>
      <c r="C156" s="8"/>
    </row>
    <row r="157" ht="15.75" customHeight="1">
      <c r="B157" s="3"/>
      <c r="C157" s="8"/>
    </row>
    <row r="158" ht="15.75" customHeight="1">
      <c r="B158" s="3"/>
      <c r="C158" s="8"/>
    </row>
    <row r="159" ht="15.75" customHeight="1">
      <c r="B159" s="3"/>
      <c r="C159" s="8"/>
    </row>
    <row r="160" ht="15.75" customHeight="1">
      <c r="B160" s="3"/>
      <c r="C160" s="8"/>
    </row>
    <row r="161" ht="15.75" customHeight="1">
      <c r="B161" s="3"/>
      <c r="C161" s="8"/>
    </row>
    <row r="162" ht="15.75" customHeight="1">
      <c r="B162" s="3"/>
      <c r="C162" s="8"/>
    </row>
    <row r="163" ht="15.75" customHeight="1">
      <c r="B163" s="3"/>
      <c r="C163" s="8"/>
    </row>
    <row r="164" ht="15.75" customHeight="1">
      <c r="B164" s="3"/>
      <c r="C164" s="8"/>
    </row>
    <row r="165" ht="15.75" customHeight="1">
      <c r="B165" s="3"/>
      <c r="C165" s="8"/>
    </row>
    <row r="166" ht="15.75" customHeight="1">
      <c r="B166" s="3"/>
      <c r="C166" s="8"/>
    </row>
    <row r="167" ht="15.75" customHeight="1">
      <c r="B167" s="3"/>
      <c r="C167" s="8"/>
    </row>
    <row r="168" ht="15.75" customHeight="1">
      <c r="B168" s="3"/>
      <c r="C168" s="8"/>
    </row>
    <row r="169" ht="15.75" customHeight="1">
      <c r="B169" s="3"/>
      <c r="C169" s="8"/>
    </row>
    <row r="170" ht="15.75" customHeight="1">
      <c r="B170" s="3"/>
      <c r="C170" s="8"/>
    </row>
    <row r="171" ht="15.75" customHeight="1">
      <c r="B171" s="3"/>
      <c r="C171" s="8"/>
    </row>
    <row r="172" ht="15.75" customHeight="1">
      <c r="B172" s="3"/>
      <c r="C172" s="8"/>
    </row>
    <row r="173" ht="15.75" customHeight="1">
      <c r="B173" s="3"/>
      <c r="C173" s="8"/>
    </row>
    <row r="174" ht="15.75" customHeight="1">
      <c r="B174" s="3"/>
      <c r="C174" s="8"/>
    </row>
    <row r="175" ht="15.75" customHeight="1">
      <c r="B175" s="3"/>
      <c r="C175" s="8"/>
    </row>
    <row r="176" ht="15.75" customHeight="1">
      <c r="B176" s="3"/>
      <c r="C176" s="8"/>
    </row>
    <row r="177" ht="15.75" customHeight="1">
      <c r="B177" s="3"/>
      <c r="C177" s="8"/>
    </row>
    <row r="178" ht="15.75" customHeight="1">
      <c r="B178" s="3"/>
      <c r="C178" s="8"/>
    </row>
    <row r="179" ht="15.75" customHeight="1">
      <c r="B179" s="3"/>
      <c r="C179" s="8"/>
    </row>
    <row r="180" ht="15.75" customHeight="1">
      <c r="B180" s="3"/>
      <c r="C180" s="8"/>
    </row>
    <row r="181" ht="15.75" customHeight="1">
      <c r="B181" s="3"/>
      <c r="C181" s="8"/>
    </row>
    <row r="182" ht="15.75" customHeight="1">
      <c r="B182" s="3"/>
      <c r="C182" s="8"/>
    </row>
    <row r="183" ht="15.75" customHeight="1">
      <c r="B183" s="3"/>
      <c r="C183" s="8"/>
    </row>
    <row r="184" ht="15.75" customHeight="1">
      <c r="B184" s="3"/>
      <c r="C184" s="8"/>
    </row>
    <row r="185" ht="15.75" customHeight="1">
      <c r="B185" s="3"/>
      <c r="C185" s="8"/>
    </row>
    <row r="186" ht="15.75" customHeight="1">
      <c r="B186" s="3"/>
      <c r="C186" s="8"/>
    </row>
    <row r="187" ht="15.75" customHeight="1">
      <c r="B187" s="3"/>
      <c r="C187" s="8"/>
    </row>
    <row r="188" ht="15.75" customHeight="1">
      <c r="B188" s="3"/>
      <c r="C188" s="8"/>
    </row>
    <row r="189" ht="15.75" customHeight="1">
      <c r="B189" s="3"/>
      <c r="C189" s="8"/>
    </row>
    <row r="190" ht="15.75" customHeight="1">
      <c r="B190" s="3"/>
      <c r="C190" s="8"/>
    </row>
    <row r="191" ht="15.75" customHeight="1">
      <c r="B191" s="3"/>
      <c r="C191" s="8"/>
    </row>
    <row r="192" ht="15.75" customHeight="1">
      <c r="B192" s="3"/>
      <c r="C192" s="8"/>
    </row>
    <row r="193" ht="15.75" customHeight="1">
      <c r="B193" s="3"/>
      <c r="C193" s="8"/>
    </row>
    <row r="194" ht="15.75" customHeight="1">
      <c r="B194" s="3"/>
      <c r="C194" s="8"/>
    </row>
    <row r="195" ht="15.75" customHeight="1">
      <c r="B195" s="3"/>
      <c r="C195" s="8"/>
    </row>
    <row r="196" ht="15.75" customHeight="1">
      <c r="B196" s="3"/>
      <c r="C196" s="8"/>
    </row>
    <row r="197" ht="15.75" customHeight="1">
      <c r="B197" s="3"/>
      <c r="C197" s="8"/>
    </row>
    <row r="198" ht="15.75" customHeight="1">
      <c r="B198" s="3"/>
      <c r="C198" s="8"/>
    </row>
    <row r="199" ht="15.75" customHeight="1">
      <c r="B199" s="3"/>
      <c r="C199" s="8"/>
    </row>
    <row r="200" ht="15.75" customHeight="1">
      <c r="B200" s="3"/>
      <c r="C200" s="8"/>
    </row>
    <row r="201" ht="15.75" customHeight="1">
      <c r="B201" s="3"/>
      <c r="C201" s="8"/>
    </row>
    <row r="202" ht="15.75" customHeight="1">
      <c r="B202" s="3"/>
      <c r="C202" s="8"/>
    </row>
    <row r="203" ht="15.75" customHeight="1">
      <c r="B203" s="3"/>
      <c r="C203" s="8"/>
    </row>
    <row r="204" ht="15.75" customHeight="1">
      <c r="B204" s="3"/>
      <c r="C204" s="8"/>
    </row>
    <row r="205" ht="15.75" customHeight="1">
      <c r="B205" s="3"/>
      <c r="C205" s="8"/>
    </row>
    <row r="206" ht="15.75" customHeight="1">
      <c r="B206" s="3"/>
      <c r="C206" s="8"/>
    </row>
    <row r="207" ht="15.75" customHeight="1">
      <c r="B207" s="3"/>
      <c r="C207" s="8"/>
    </row>
    <row r="208" ht="15.75" customHeight="1">
      <c r="B208" s="3"/>
      <c r="C208" s="8"/>
    </row>
    <row r="209" ht="15.75" customHeight="1">
      <c r="B209" s="3"/>
      <c r="C209" s="8"/>
    </row>
    <row r="210" ht="15.75" customHeight="1">
      <c r="B210" s="3"/>
      <c r="C210" s="8"/>
    </row>
    <row r="211" ht="15.75" customHeight="1">
      <c r="B211" s="3"/>
      <c r="C211" s="8"/>
    </row>
    <row r="212" ht="15.75" customHeight="1">
      <c r="B212" s="3"/>
      <c r="C212" s="8"/>
    </row>
    <row r="213" ht="15.75" customHeight="1">
      <c r="B213" s="3"/>
      <c r="C213" s="8"/>
    </row>
    <row r="214" ht="15.75" customHeight="1">
      <c r="B214" s="3"/>
      <c r="C214" s="8"/>
    </row>
    <row r="215" ht="15.75" customHeight="1">
      <c r="B215" s="3"/>
      <c r="C215" s="8"/>
    </row>
    <row r="216" ht="15.75" customHeight="1">
      <c r="B216" s="3"/>
      <c r="C216" s="8"/>
    </row>
    <row r="217" ht="15.75" customHeight="1">
      <c r="B217" s="3"/>
      <c r="C217" s="8"/>
    </row>
    <row r="218" ht="15.75" customHeight="1">
      <c r="B218" s="3"/>
      <c r="C218" s="8"/>
    </row>
    <row r="219" ht="15.75" customHeight="1">
      <c r="B219" s="3"/>
      <c r="C219" s="8"/>
    </row>
    <row r="220" ht="15.75" customHeight="1">
      <c r="B220" s="3"/>
      <c r="C220" s="8"/>
    </row>
    <row r="221" ht="15.75" customHeight="1">
      <c r="B221" s="3"/>
      <c r="C221" s="8"/>
    </row>
    <row r="222" ht="15.75" customHeight="1">
      <c r="B222" s="3"/>
      <c r="C222" s="8"/>
    </row>
    <row r="223" ht="15.75" customHeight="1">
      <c r="B223" s="3"/>
      <c r="C223" s="8"/>
    </row>
    <row r="224" ht="15.75" customHeight="1">
      <c r="B224" s="3"/>
      <c r="C224" s="8"/>
    </row>
    <row r="225" ht="15.75" customHeight="1">
      <c r="B225" s="3"/>
      <c r="C225" s="8"/>
    </row>
    <row r="226" ht="15.75" customHeight="1">
      <c r="B226" s="3"/>
      <c r="C226" s="8"/>
    </row>
    <row r="227" ht="15.75" customHeight="1">
      <c r="B227" s="3"/>
      <c r="C227" s="8"/>
    </row>
    <row r="228" ht="15.75" customHeight="1">
      <c r="B228" s="3"/>
      <c r="C228" s="8"/>
    </row>
    <row r="229" ht="15.75" customHeight="1">
      <c r="B229" s="3"/>
      <c r="C229" s="8"/>
    </row>
    <row r="230" ht="15.75" customHeight="1">
      <c r="B230" s="3"/>
      <c r="C230" s="8"/>
    </row>
    <row r="231" ht="15.75" customHeight="1">
      <c r="B231" s="3"/>
      <c r="C231" s="8"/>
    </row>
    <row r="232" ht="15.75" customHeight="1">
      <c r="B232" s="3"/>
      <c r="C232" s="8"/>
    </row>
    <row r="233" ht="15.75" customHeight="1">
      <c r="B233" s="3"/>
      <c r="C233" s="8"/>
    </row>
    <row r="234" ht="15.75" customHeight="1">
      <c r="B234" s="3"/>
      <c r="C234" s="8"/>
    </row>
    <row r="235" ht="15.75" customHeight="1">
      <c r="B235" s="3"/>
      <c r="C235" s="8"/>
    </row>
    <row r="236" ht="15.75" customHeight="1">
      <c r="B236" s="3"/>
      <c r="C236" s="8"/>
    </row>
    <row r="237" ht="15.75" customHeight="1">
      <c r="B237" s="3"/>
      <c r="C237" s="8"/>
    </row>
    <row r="238" ht="15.75" customHeight="1">
      <c r="B238" s="3"/>
      <c r="C238" s="8"/>
    </row>
    <row r="239" ht="15.75" customHeight="1">
      <c r="B239" s="3"/>
      <c r="C239" s="8"/>
    </row>
    <row r="240" ht="15.75" customHeight="1">
      <c r="B240" s="3"/>
      <c r="C240" s="8"/>
    </row>
    <row r="241" ht="15.75" customHeight="1">
      <c r="B241" s="3"/>
      <c r="C241" s="8"/>
    </row>
    <row r="242" ht="15.75" customHeight="1">
      <c r="B242" s="3"/>
      <c r="C242" s="8"/>
    </row>
    <row r="243" ht="15.75" customHeight="1">
      <c r="B243" s="3"/>
      <c r="C243" s="8"/>
    </row>
    <row r="244" ht="15.75" customHeight="1">
      <c r="B244" s="3"/>
      <c r="C244" s="8"/>
    </row>
    <row r="245" ht="15.75" customHeight="1">
      <c r="B245" s="3"/>
      <c r="C245" s="8"/>
    </row>
    <row r="246" ht="15.75" customHeight="1">
      <c r="B246" s="3"/>
      <c r="C246" s="8"/>
    </row>
    <row r="247" ht="15.75" customHeight="1">
      <c r="B247" s="3"/>
      <c r="C247" s="8"/>
    </row>
    <row r="248" ht="15.75" customHeight="1">
      <c r="B248" s="3"/>
      <c r="C248" s="8"/>
    </row>
    <row r="249" ht="15.75" customHeight="1">
      <c r="B249" s="3"/>
      <c r="C249" s="8"/>
    </row>
    <row r="250" ht="15.75" customHeight="1">
      <c r="B250" s="3"/>
      <c r="C250" s="8"/>
    </row>
    <row r="251" ht="15.75" customHeight="1">
      <c r="B251" s="3"/>
      <c r="C251" s="8"/>
    </row>
    <row r="252" ht="15.75" customHeight="1">
      <c r="B252" s="3"/>
      <c r="C252" s="8"/>
    </row>
    <row r="253" ht="15.75" customHeight="1">
      <c r="B253" s="3"/>
      <c r="C253" s="8"/>
    </row>
    <row r="254" ht="15.75" customHeight="1">
      <c r="B254" s="3"/>
      <c r="C254" s="8"/>
    </row>
    <row r="255" ht="15.75" customHeight="1">
      <c r="B255" s="3"/>
      <c r="C255" s="8"/>
    </row>
    <row r="256" ht="15.75" customHeight="1">
      <c r="B256" s="3"/>
      <c r="C256" s="8"/>
    </row>
    <row r="257" ht="15.75" customHeight="1">
      <c r="B257" s="3"/>
      <c r="C257" s="8"/>
    </row>
    <row r="258" ht="15.75" customHeight="1">
      <c r="B258" s="3"/>
      <c r="C258" s="8"/>
    </row>
    <row r="259" ht="15.75" customHeight="1">
      <c r="B259" s="3"/>
      <c r="C259" s="8"/>
    </row>
    <row r="260" ht="15.75" customHeight="1">
      <c r="B260" s="3"/>
      <c r="C260" s="8"/>
    </row>
    <row r="261" ht="15.75" customHeight="1">
      <c r="B261" s="3"/>
      <c r="C261" s="8"/>
    </row>
    <row r="262" ht="15.75" customHeight="1">
      <c r="B262" s="3"/>
      <c r="C262" s="8"/>
    </row>
    <row r="263" ht="15.75" customHeight="1">
      <c r="B263" s="3"/>
      <c r="C263" s="8"/>
    </row>
    <row r="264" ht="15.75" customHeight="1">
      <c r="B264" s="3"/>
      <c r="C264" s="8"/>
    </row>
    <row r="265" ht="15.75" customHeight="1">
      <c r="B265" s="3"/>
      <c r="C265" s="8"/>
    </row>
    <row r="266" ht="15.75" customHeight="1">
      <c r="B266" s="3"/>
      <c r="C266" s="8"/>
    </row>
    <row r="267" ht="15.75" customHeight="1">
      <c r="B267" s="3"/>
      <c r="C267" s="8"/>
    </row>
    <row r="268" ht="15.75" customHeight="1">
      <c r="B268" s="3"/>
      <c r="C268" s="8"/>
    </row>
    <row r="269" ht="15.75" customHeight="1">
      <c r="B269" s="3"/>
      <c r="C269" s="8"/>
    </row>
    <row r="270" ht="15.75" customHeight="1">
      <c r="B270" s="3"/>
      <c r="C270" s="8"/>
    </row>
    <row r="271" ht="15.75" customHeight="1">
      <c r="B271" s="3"/>
      <c r="C271" s="8"/>
    </row>
    <row r="272" ht="15.75" customHeight="1">
      <c r="B272" s="3"/>
      <c r="C272" s="8"/>
    </row>
    <row r="273" ht="15.75" customHeight="1">
      <c r="B273" s="3"/>
      <c r="C273" s="8"/>
    </row>
    <row r="274" ht="15.75" customHeight="1">
      <c r="B274" s="3"/>
      <c r="C274" s="8"/>
    </row>
    <row r="275" ht="15.75" customHeight="1">
      <c r="B275" s="3"/>
      <c r="C275" s="8"/>
    </row>
    <row r="276" ht="15.75" customHeight="1">
      <c r="B276" s="3"/>
      <c r="C276" s="8"/>
    </row>
    <row r="277" ht="15.75" customHeight="1">
      <c r="B277" s="3"/>
      <c r="C277" s="8"/>
    </row>
    <row r="278" ht="15.75" customHeight="1">
      <c r="B278" s="3"/>
      <c r="C278" s="8"/>
    </row>
    <row r="279" ht="15.75" customHeight="1">
      <c r="B279" s="3"/>
      <c r="C279" s="8"/>
    </row>
    <row r="280" ht="15.75" customHeight="1">
      <c r="B280" s="3"/>
      <c r="C280" s="8"/>
    </row>
    <row r="281" ht="15.75" customHeight="1">
      <c r="B281" s="3"/>
      <c r="C281" s="8"/>
    </row>
    <row r="282" ht="15.75" customHeight="1">
      <c r="B282" s="3"/>
      <c r="C282" s="8"/>
    </row>
    <row r="283" ht="15.75" customHeight="1">
      <c r="B283" s="3"/>
      <c r="C283" s="8"/>
    </row>
    <row r="284" ht="15.75" customHeight="1">
      <c r="B284" s="3"/>
      <c r="C284" s="8"/>
    </row>
    <row r="285" ht="15.75" customHeight="1">
      <c r="B285" s="3"/>
      <c r="C285" s="8"/>
    </row>
    <row r="286" ht="15.75" customHeight="1">
      <c r="B286" s="3"/>
      <c r="C286" s="8"/>
    </row>
    <row r="287" ht="15.75" customHeight="1">
      <c r="B287" s="3"/>
      <c r="C287" s="8"/>
    </row>
    <row r="288" ht="15.75" customHeight="1">
      <c r="B288" s="3"/>
      <c r="C288" s="8"/>
    </row>
    <row r="289" ht="15.75" customHeight="1">
      <c r="B289" s="3"/>
      <c r="C289" s="8"/>
    </row>
    <row r="290" ht="15.75" customHeight="1">
      <c r="B290" s="3"/>
      <c r="C290" s="8"/>
    </row>
    <row r="291" ht="15.75" customHeight="1">
      <c r="B291" s="3"/>
      <c r="C291" s="8"/>
    </row>
    <row r="292" ht="15.75" customHeight="1">
      <c r="B292" s="3"/>
      <c r="C292" s="8"/>
    </row>
    <row r="293" ht="15.75" customHeight="1">
      <c r="B293" s="3"/>
      <c r="C293" s="8"/>
    </row>
    <row r="294" ht="15.75" customHeight="1">
      <c r="B294" s="3"/>
      <c r="C294" s="8"/>
    </row>
    <row r="295" ht="15.75" customHeight="1">
      <c r="B295" s="3"/>
      <c r="C295" s="8"/>
    </row>
    <row r="296" ht="15.75" customHeight="1">
      <c r="B296" s="3"/>
      <c r="C296" s="8"/>
    </row>
    <row r="297" ht="15.75" customHeight="1">
      <c r="B297" s="3"/>
      <c r="C297" s="8"/>
    </row>
    <row r="298" ht="15.75" customHeight="1">
      <c r="B298" s="3"/>
      <c r="C298" s="8"/>
    </row>
    <row r="299" ht="15.75" customHeight="1">
      <c r="B299" s="3"/>
      <c r="C299" s="8"/>
    </row>
    <row r="300" ht="15.75" customHeight="1">
      <c r="B300" s="3"/>
      <c r="C300" s="8"/>
    </row>
    <row r="301" ht="15.75" customHeight="1">
      <c r="B301" s="3"/>
      <c r="C301" s="8"/>
    </row>
    <row r="302" ht="15.75" customHeight="1">
      <c r="B302" s="3"/>
      <c r="C302" s="8"/>
    </row>
    <row r="303" ht="15.75" customHeight="1">
      <c r="B303" s="3"/>
      <c r="C303" s="8"/>
    </row>
    <row r="304" ht="15.75" customHeight="1">
      <c r="B304" s="3"/>
      <c r="C304" s="8"/>
    </row>
    <row r="305" ht="15.75" customHeight="1">
      <c r="B305" s="3"/>
      <c r="C305" s="8"/>
    </row>
    <row r="306" ht="15.75" customHeight="1">
      <c r="B306" s="3"/>
      <c r="C306" s="8"/>
    </row>
    <row r="307" ht="15.75" customHeight="1">
      <c r="B307" s="3"/>
      <c r="C307" s="8"/>
    </row>
    <row r="308" ht="15.75" customHeight="1">
      <c r="B308" s="3"/>
      <c r="C308" s="8"/>
    </row>
    <row r="309" ht="15.75" customHeight="1">
      <c r="B309" s="3"/>
      <c r="C309" s="8"/>
    </row>
    <row r="310" ht="15.75" customHeight="1">
      <c r="B310" s="3"/>
      <c r="C310" s="8"/>
    </row>
    <row r="311" ht="15.75" customHeight="1">
      <c r="B311" s="3"/>
      <c r="C311" s="8"/>
    </row>
    <row r="312" ht="15.75" customHeight="1">
      <c r="B312" s="3"/>
      <c r="C312" s="8"/>
    </row>
    <row r="313" ht="15.75" customHeight="1">
      <c r="B313" s="3"/>
      <c r="C313" s="8"/>
    </row>
    <row r="314" ht="15.75" customHeight="1">
      <c r="B314" s="3"/>
      <c r="C314" s="8"/>
    </row>
    <row r="315" ht="15.75" customHeight="1">
      <c r="B315" s="3"/>
      <c r="C315" s="8"/>
    </row>
    <row r="316" ht="15.75" customHeight="1">
      <c r="B316" s="3"/>
      <c r="C316" s="8"/>
    </row>
    <row r="317" ht="15.75" customHeight="1">
      <c r="B317" s="3"/>
      <c r="C317" s="8"/>
    </row>
    <row r="318" ht="15.75" customHeight="1">
      <c r="B318" s="3"/>
      <c r="C318" s="8"/>
    </row>
    <row r="319" ht="15.75" customHeight="1">
      <c r="B319" s="3"/>
      <c r="C319" s="8"/>
    </row>
    <row r="320" ht="15.75" customHeight="1">
      <c r="B320" s="3"/>
      <c r="C320" s="8"/>
    </row>
    <row r="321" ht="15.75" customHeight="1">
      <c r="B321" s="3"/>
      <c r="C321" s="8"/>
    </row>
    <row r="322" ht="15.75" customHeight="1">
      <c r="B322" s="3"/>
      <c r="C322" s="8"/>
    </row>
    <row r="323" ht="15.75" customHeight="1">
      <c r="B323" s="3"/>
      <c r="C323" s="8"/>
    </row>
    <row r="324" ht="15.75" customHeight="1">
      <c r="B324" s="3"/>
      <c r="C324" s="8"/>
    </row>
    <row r="325" ht="15.75" customHeight="1">
      <c r="B325" s="3"/>
      <c r="C325" s="8"/>
    </row>
    <row r="326" ht="15.75" customHeight="1">
      <c r="B326" s="3"/>
      <c r="C326" s="8"/>
    </row>
    <row r="327" ht="15.75" customHeight="1">
      <c r="B327" s="3"/>
      <c r="C327" s="8"/>
    </row>
    <row r="328" ht="15.75" customHeight="1">
      <c r="B328" s="3"/>
      <c r="C328" s="8"/>
    </row>
    <row r="329" ht="15.75" customHeight="1">
      <c r="B329" s="3"/>
      <c r="C329" s="8"/>
    </row>
    <row r="330" ht="15.75" customHeight="1">
      <c r="B330" s="3"/>
      <c r="C330" s="8"/>
    </row>
    <row r="331" ht="15.75" customHeight="1">
      <c r="B331" s="3"/>
      <c r="C331" s="8"/>
    </row>
    <row r="332" ht="15.75" customHeight="1">
      <c r="B332" s="3"/>
      <c r="C332" s="8"/>
    </row>
    <row r="333" ht="15.75" customHeight="1">
      <c r="B333" s="3"/>
      <c r="C333" s="8"/>
    </row>
    <row r="334" ht="15.75" customHeight="1">
      <c r="B334" s="3"/>
      <c r="C334" s="8"/>
    </row>
    <row r="335" ht="15.75" customHeight="1">
      <c r="B335" s="3"/>
      <c r="C335" s="8"/>
    </row>
    <row r="336" ht="15.75" customHeight="1">
      <c r="B336" s="3"/>
      <c r="C336" s="8"/>
    </row>
    <row r="337" ht="15.75" customHeight="1">
      <c r="B337" s="3"/>
      <c r="C337" s="8"/>
    </row>
    <row r="338" ht="15.75" customHeight="1">
      <c r="B338" s="3"/>
      <c r="C338" s="8"/>
    </row>
    <row r="339" ht="15.75" customHeight="1">
      <c r="B339" s="3"/>
      <c r="C339" s="8"/>
    </row>
    <row r="340" ht="15.75" customHeight="1">
      <c r="B340" s="3"/>
      <c r="C340" s="8"/>
    </row>
    <row r="341" ht="15.75" customHeight="1">
      <c r="B341" s="3"/>
      <c r="C341" s="8"/>
    </row>
    <row r="342" ht="15.75" customHeight="1">
      <c r="B342" s="3"/>
      <c r="C342" s="8"/>
    </row>
    <row r="343" ht="15.75" customHeight="1">
      <c r="B343" s="3"/>
      <c r="C343" s="8"/>
    </row>
    <row r="344" ht="15.75" customHeight="1">
      <c r="B344" s="3"/>
      <c r="C344" s="8"/>
    </row>
    <row r="345" ht="15.75" customHeight="1">
      <c r="B345" s="3"/>
      <c r="C345" s="8"/>
    </row>
    <row r="346" ht="15.75" customHeight="1">
      <c r="B346" s="3"/>
      <c r="C346" s="8"/>
    </row>
    <row r="347" ht="15.75" customHeight="1">
      <c r="B347" s="3"/>
      <c r="C347" s="8"/>
    </row>
    <row r="348" ht="15.75" customHeight="1">
      <c r="B348" s="3"/>
      <c r="C348" s="8"/>
    </row>
    <row r="349" ht="15.75" customHeight="1">
      <c r="B349" s="3"/>
      <c r="C349" s="8"/>
    </row>
    <row r="350" ht="15.75" customHeight="1">
      <c r="B350" s="3"/>
      <c r="C350" s="8"/>
    </row>
    <row r="351" ht="15.75" customHeight="1">
      <c r="B351" s="3"/>
      <c r="C351" s="8"/>
    </row>
    <row r="352" ht="15.75" customHeight="1">
      <c r="B352" s="3"/>
      <c r="C352" s="8"/>
    </row>
    <row r="353" ht="15.75" customHeight="1">
      <c r="B353" s="3"/>
      <c r="C353" s="8"/>
    </row>
    <row r="354" ht="15.75" customHeight="1">
      <c r="B354" s="3"/>
      <c r="C354" s="8"/>
    </row>
    <row r="355" ht="15.75" customHeight="1">
      <c r="B355" s="3"/>
      <c r="C355" s="8"/>
    </row>
    <row r="356" ht="15.75" customHeight="1">
      <c r="B356" s="3"/>
      <c r="C356" s="8"/>
    </row>
    <row r="357" ht="15.75" customHeight="1">
      <c r="B357" s="3"/>
      <c r="C357" s="8"/>
    </row>
    <row r="358" ht="15.75" customHeight="1">
      <c r="B358" s="3"/>
      <c r="C358" s="8"/>
    </row>
    <row r="359" ht="15.75" customHeight="1">
      <c r="B359" s="3"/>
      <c r="C359" s="8"/>
    </row>
    <row r="360" ht="15.75" customHeight="1">
      <c r="B360" s="3"/>
      <c r="C360" s="8"/>
    </row>
    <row r="361" ht="15.75" customHeight="1">
      <c r="B361" s="3"/>
      <c r="C361" s="8"/>
    </row>
    <row r="362" ht="15.75" customHeight="1">
      <c r="B362" s="3"/>
      <c r="C362" s="8"/>
    </row>
    <row r="363" ht="15.75" customHeight="1">
      <c r="B363" s="3"/>
      <c r="C363" s="8"/>
    </row>
    <row r="364" ht="15.75" customHeight="1">
      <c r="B364" s="3"/>
      <c r="C364" s="8"/>
    </row>
    <row r="365" ht="15.75" customHeight="1">
      <c r="B365" s="3"/>
      <c r="C365" s="8"/>
    </row>
    <row r="366" ht="15.75" customHeight="1">
      <c r="B366" s="3"/>
      <c r="C366" s="8"/>
    </row>
    <row r="367" ht="15.75" customHeight="1">
      <c r="B367" s="3"/>
      <c r="C367" s="8"/>
    </row>
    <row r="368" ht="15.75" customHeight="1">
      <c r="B368" s="3"/>
      <c r="C368" s="8"/>
    </row>
    <row r="369" ht="15.75" customHeight="1">
      <c r="B369" s="3"/>
      <c r="C369" s="8"/>
    </row>
    <row r="370" ht="15.75" customHeight="1">
      <c r="B370" s="3"/>
      <c r="C370" s="8"/>
    </row>
    <row r="371" ht="15.75" customHeight="1">
      <c r="B371" s="3"/>
      <c r="C371" s="8"/>
    </row>
    <row r="372" ht="15.75" customHeight="1">
      <c r="B372" s="3"/>
      <c r="C372" s="8"/>
    </row>
    <row r="373" ht="15.75" customHeight="1">
      <c r="B373" s="3"/>
      <c r="C373" s="8"/>
    </row>
    <row r="374" ht="15.75" customHeight="1">
      <c r="B374" s="3"/>
      <c r="C374" s="8"/>
    </row>
    <row r="375" ht="15.75" customHeight="1">
      <c r="B375" s="3"/>
      <c r="C375" s="8"/>
    </row>
    <row r="376" ht="15.75" customHeight="1">
      <c r="B376" s="3"/>
      <c r="C376" s="8"/>
    </row>
    <row r="377" ht="15.75" customHeight="1">
      <c r="B377" s="3"/>
      <c r="C377" s="8"/>
    </row>
    <row r="378" ht="15.75" customHeight="1">
      <c r="B378" s="3"/>
      <c r="C378" s="8"/>
    </row>
    <row r="379" ht="15.75" customHeight="1">
      <c r="B379" s="3"/>
      <c r="C379" s="8"/>
    </row>
    <row r="380" ht="15.75" customHeight="1">
      <c r="B380" s="3"/>
      <c r="C380" s="8"/>
    </row>
    <row r="381" ht="15.75" customHeight="1">
      <c r="B381" s="3"/>
      <c r="C381" s="8"/>
    </row>
    <row r="382" ht="15.75" customHeight="1">
      <c r="B382" s="3"/>
      <c r="C382" s="8"/>
    </row>
    <row r="383" ht="15.75" customHeight="1">
      <c r="B383" s="3"/>
      <c r="C383" s="8"/>
    </row>
    <row r="384" ht="15.75" customHeight="1">
      <c r="B384" s="3"/>
      <c r="C384" s="8"/>
    </row>
    <row r="385" ht="15.75" customHeight="1">
      <c r="B385" s="3"/>
      <c r="C385" s="8"/>
    </row>
    <row r="386" ht="15.75" customHeight="1">
      <c r="B386" s="3"/>
      <c r="C386" s="8"/>
    </row>
    <row r="387" ht="15.75" customHeight="1">
      <c r="B387" s="3"/>
      <c r="C387" s="8"/>
    </row>
    <row r="388" ht="15.75" customHeight="1">
      <c r="B388" s="3"/>
      <c r="C388" s="8"/>
    </row>
    <row r="389" ht="15.75" customHeight="1">
      <c r="B389" s="3"/>
      <c r="C389" s="8"/>
    </row>
    <row r="390" ht="15.75" customHeight="1">
      <c r="B390" s="3"/>
      <c r="C390" s="8"/>
    </row>
    <row r="391" ht="15.75" customHeight="1">
      <c r="B391" s="3"/>
      <c r="C391" s="8"/>
    </row>
    <row r="392" ht="15.75" customHeight="1">
      <c r="B392" s="3"/>
      <c r="C392" s="8"/>
    </row>
    <row r="393" ht="15.75" customHeight="1">
      <c r="B393" s="3"/>
      <c r="C393" s="8"/>
    </row>
    <row r="394" ht="15.75" customHeight="1">
      <c r="B394" s="3"/>
      <c r="C394" s="8"/>
    </row>
    <row r="395" ht="15.75" customHeight="1">
      <c r="B395" s="3"/>
      <c r="C395" s="8"/>
    </row>
    <row r="396" ht="15.75" customHeight="1">
      <c r="B396" s="3"/>
      <c r="C396" s="8"/>
    </row>
    <row r="397" ht="15.75" customHeight="1">
      <c r="B397" s="3"/>
      <c r="C397" s="8"/>
    </row>
    <row r="398" ht="15.75" customHeight="1">
      <c r="B398" s="3"/>
      <c r="C398" s="8"/>
    </row>
    <row r="399" ht="15.75" customHeight="1">
      <c r="B399" s="3"/>
      <c r="C399" s="8"/>
    </row>
    <row r="400" ht="15.75" customHeight="1">
      <c r="B400" s="3"/>
      <c r="C400" s="8"/>
    </row>
    <row r="401" ht="15.75" customHeight="1">
      <c r="B401" s="3"/>
      <c r="C401" s="8"/>
    </row>
    <row r="402" ht="15.75" customHeight="1">
      <c r="B402" s="3"/>
      <c r="C402" s="8"/>
    </row>
    <row r="403" ht="15.75" customHeight="1">
      <c r="B403" s="3"/>
      <c r="C403" s="8"/>
    </row>
    <row r="404" ht="15.75" customHeight="1">
      <c r="B404" s="3"/>
      <c r="C404" s="8"/>
    </row>
    <row r="405" ht="15.75" customHeight="1">
      <c r="B405" s="3"/>
      <c r="C405" s="8"/>
    </row>
    <row r="406" ht="15.75" customHeight="1">
      <c r="B406" s="3"/>
      <c r="C406" s="8"/>
    </row>
    <row r="407" ht="15.75" customHeight="1">
      <c r="B407" s="3"/>
      <c r="C407" s="8"/>
    </row>
    <row r="408" ht="15.75" customHeight="1">
      <c r="B408" s="3"/>
      <c r="C408" s="8"/>
    </row>
    <row r="409" ht="15.75" customHeight="1">
      <c r="B409" s="3"/>
      <c r="C409" s="8"/>
    </row>
    <row r="410" ht="15.75" customHeight="1">
      <c r="B410" s="3"/>
      <c r="C410" s="8"/>
    </row>
    <row r="411" ht="15.75" customHeight="1">
      <c r="B411" s="3"/>
      <c r="C411" s="8"/>
    </row>
    <row r="412" ht="15.75" customHeight="1">
      <c r="B412" s="3"/>
      <c r="C412" s="8"/>
    </row>
    <row r="413" ht="15.75" customHeight="1">
      <c r="B413" s="3"/>
      <c r="C413" s="8"/>
    </row>
    <row r="414" ht="15.75" customHeight="1">
      <c r="B414" s="3"/>
      <c r="C414" s="8"/>
    </row>
    <row r="415" ht="15.75" customHeight="1">
      <c r="B415" s="3"/>
      <c r="C415" s="8"/>
    </row>
    <row r="416" ht="15.75" customHeight="1">
      <c r="B416" s="3"/>
      <c r="C416" s="8"/>
    </row>
    <row r="417" ht="15.75" customHeight="1">
      <c r="B417" s="3"/>
      <c r="C417" s="8"/>
    </row>
    <row r="418" ht="15.75" customHeight="1">
      <c r="B418" s="3"/>
      <c r="C418" s="8"/>
    </row>
    <row r="419" ht="15.75" customHeight="1">
      <c r="B419" s="3"/>
      <c r="C419" s="8"/>
    </row>
    <row r="420" ht="15.75" customHeight="1">
      <c r="B420" s="3"/>
      <c r="C420" s="8"/>
    </row>
    <row r="421" ht="15.75" customHeight="1">
      <c r="B421" s="3"/>
      <c r="C421" s="8"/>
    </row>
    <row r="422" ht="15.75" customHeight="1">
      <c r="B422" s="3"/>
      <c r="C422" s="8"/>
    </row>
    <row r="423" ht="15.75" customHeight="1">
      <c r="B423" s="3"/>
      <c r="C423" s="8"/>
    </row>
    <row r="424" ht="15.75" customHeight="1">
      <c r="B424" s="3"/>
      <c r="C424" s="8"/>
    </row>
    <row r="425" ht="15.75" customHeight="1">
      <c r="B425" s="3"/>
      <c r="C425" s="8"/>
    </row>
    <row r="426" ht="15.75" customHeight="1">
      <c r="B426" s="3"/>
      <c r="C426" s="8"/>
    </row>
    <row r="427" ht="15.75" customHeight="1">
      <c r="B427" s="3"/>
      <c r="C427" s="8"/>
    </row>
    <row r="428" ht="15.75" customHeight="1">
      <c r="B428" s="3"/>
      <c r="C428" s="8"/>
    </row>
    <row r="429" ht="15.75" customHeight="1">
      <c r="B429" s="3"/>
      <c r="C429" s="8"/>
    </row>
    <row r="430" ht="15.75" customHeight="1">
      <c r="B430" s="3"/>
      <c r="C430" s="8"/>
    </row>
    <row r="431" ht="15.75" customHeight="1">
      <c r="B431" s="3"/>
      <c r="C431" s="8"/>
    </row>
    <row r="432" ht="15.75" customHeight="1">
      <c r="B432" s="3"/>
      <c r="C432" s="8"/>
    </row>
    <row r="433" ht="15.75" customHeight="1">
      <c r="B433" s="3"/>
      <c r="C433" s="8"/>
    </row>
    <row r="434" ht="15.75" customHeight="1">
      <c r="B434" s="3"/>
      <c r="C434" s="8"/>
    </row>
    <row r="435" ht="15.75" customHeight="1">
      <c r="B435" s="3"/>
      <c r="C435" s="8"/>
    </row>
    <row r="436" ht="15.75" customHeight="1">
      <c r="B436" s="3"/>
      <c r="C436" s="8"/>
    </row>
    <row r="437" ht="15.75" customHeight="1">
      <c r="B437" s="3"/>
      <c r="C437" s="8"/>
    </row>
    <row r="438" ht="15.75" customHeight="1">
      <c r="B438" s="3"/>
      <c r="C438" s="8"/>
    </row>
    <row r="439" ht="15.75" customHeight="1">
      <c r="B439" s="3"/>
      <c r="C439" s="8"/>
    </row>
    <row r="440" ht="15.75" customHeight="1">
      <c r="B440" s="3"/>
      <c r="C440" s="8"/>
    </row>
    <row r="441" ht="15.75" customHeight="1">
      <c r="B441" s="3"/>
      <c r="C441" s="8"/>
    </row>
    <row r="442" ht="15.75" customHeight="1">
      <c r="B442" s="3"/>
      <c r="C442" s="8"/>
    </row>
    <row r="443" ht="15.75" customHeight="1">
      <c r="B443" s="3"/>
      <c r="C443" s="8"/>
    </row>
    <row r="444" ht="15.75" customHeight="1">
      <c r="B444" s="3"/>
      <c r="C444" s="8"/>
    </row>
    <row r="445" ht="15.75" customHeight="1">
      <c r="B445" s="3"/>
      <c r="C445" s="8"/>
    </row>
    <row r="446" ht="15.75" customHeight="1">
      <c r="B446" s="3"/>
      <c r="C446" s="8"/>
    </row>
    <row r="447" ht="15.75" customHeight="1">
      <c r="B447" s="3"/>
      <c r="C447" s="8"/>
    </row>
    <row r="448" ht="15.75" customHeight="1">
      <c r="B448" s="3"/>
      <c r="C448" s="8"/>
    </row>
    <row r="449" ht="15.75" customHeight="1">
      <c r="B449" s="3"/>
      <c r="C449" s="8"/>
    </row>
    <row r="450" ht="15.75" customHeight="1">
      <c r="B450" s="3"/>
      <c r="C450" s="8"/>
    </row>
    <row r="451" ht="15.75" customHeight="1">
      <c r="B451" s="3"/>
      <c r="C451" s="8"/>
    </row>
    <row r="452" ht="15.75" customHeight="1">
      <c r="B452" s="3"/>
      <c r="C452" s="8"/>
    </row>
    <row r="453" ht="15.75" customHeight="1">
      <c r="B453" s="3"/>
      <c r="C453" s="8"/>
    </row>
    <row r="454" ht="15.75" customHeight="1">
      <c r="B454" s="3"/>
      <c r="C454" s="8"/>
    </row>
    <row r="455" ht="15.75" customHeight="1">
      <c r="B455" s="3"/>
      <c r="C455" s="8"/>
    </row>
    <row r="456" ht="15.75" customHeight="1">
      <c r="B456" s="3"/>
      <c r="C456" s="8"/>
    </row>
    <row r="457" ht="15.75" customHeight="1">
      <c r="B457" s="3"/>
      <c r="C457" s="8"/>
    </row>
    <row r="458" ht="15.75" customHeight="1">
      <c r="B458" s="3"/>
      <c r="C458" s="8"/>
    </row>
    <row r="459" ht="15.75" customHeight="1">
      <c r="B459" s="3"/>
      <c r="C459" s="8"/>
    </row>
    <row r="460" ht="15.75" customHeight="1">
      <c r="B460" s="3"/>
      <c r="C460" s="8"/>
    </row>
    <row r="461" ht="15.75" customHeight="1">
      <c r="B461" s="3"/>
      <c r="C461" s="8"/>
    </row>
    <row r="462" ht="15.75" customHeight="1">
      <c r="B462" s="3"/>
      <c r="C462" s="8"/>
    </row>
    <row r="463" ht="15.75" customHeight="1">
      <c r="B463" s="3"/>
      <c r="C463" s="8"/>
    </row>
    <row r="464" ht="15.75" customHeight="1">
      <c r="B464" s="3"/>
      <c r="C464" s="8"/>
    </row>
    <row r="465" ht="15.75" customHeight="1">
      <c r="B465" s="3"/>
      <c r="C465" s="8"/>
    </row>
    <row r="466" ht="15.75" customHeight="1">
      <c r="B466" s="3"/>
      <c r="C466" s="8"/>
    </row>
    <row r="467" ht="15.75" customHeight="1">
      <c r="B467" s="3"/>
      <c r="C467" s="8"/>
    </row>
    <row r="468" ht="15.75" customHeight="1">
      <c r="B468" s="3"/>
      <c r="C468" s="8"/>
    </row>
    <row r="469" ht="15.75" customHeight="1">
      <c r="B469" s="3"/>
      <c r="C469" s="8"/>
    </row>
    <row r="470" ht="15.75" customHeight="1">
      <c r="B470" s="3"/>
      <c r="C470" s="8"/>
    </row>
    <row r="471" ht="15.75" customHeight="1">
      <c r="B471" s="3"/>
      <c r="C471" s="8"/>
    </row>
    <row r="472" ht="15.75" customHeight="1">
      <c r="B472" s="3"/>
      <c r="C472" s="8"/>
    </row>
    <row r="473" ht="15.75" customHeight="1">
      <c r="B473" s="3"/>
      <c r="C473" s="8"/>
    </row>
    <row r="474" ht="15.75" customHeight="1">
      <c r="B474" s="3"/>
      <c r="C474" s="8"/>
    </row>
    <row r="475" ht="15.75" customHeight="1">
      <c r="B475" s="3"/>
      <c r="C475" s="8"/>
    </row>
    <row r="476" ht="15.75" customHeight="1">
      <c r="B476" s="3"/>
      <c r="C476" s="8"/>
    </row>
    <row r="477" ht="15.75" customHeight="1">
      <c r="B477" s="3"/>
      <c r="C477" s="8"/>
    </row>
    <row r="478" ht="15.75" customHeight="1">
      <c r="B478" s="3"/>
      <c r="C478" s="8"/>
    </row>
    <row r="479" ht="15.75" customHeight="1">
      <c r="B479" s="3"/>
      <c r="C479" s="8"/>
    </row>
    <row r="480" ht="15.75" customHeight="1">
      <c r="B480" s="3"/>
      <c r="C480" s="8"/>
    </row>
    <row r="481" ht="15.75" customHeight="1">
      <c r="B481" s="3"/>
      <c r="C481" s="8"/>
    </row>
    <row r="482" ht="15.75" customHeight="1">
      <c r="B482" s="3"/>
      <c r="C482" s="8"/>
    </row>
    <row r="483" ht="15.75" customHeight="1">
      <c r="B483" s="3"/>
      <c r="C483" s="8"/>
    </row>
    <row r="484" ht="15.75" customHeight="1">
      <c r="B484" s="3"/>
      <c r="C484" s="8"/>
    </row>
    <row r="485" ht="15.75" customHeight="1">
      <c r="B485" s="3"/>
      <c r="C485" s="8"/>
    </row>
    <row r="486" ht="15.75" customHeight="1">
      <c r="B486" s="3"/>
      <c r="C486" s="8"/>
    </row>
    <row r="487" ht="15.75" customHeight="1">
      <c r="B487" s="3"/>
      <c r="C487" s="8"/>
    </row>
    <row r="488" ht="15.75" customHeight="1">
      <c r="B488" s="3"/>
      <c r="C488" s="8"/>
    </row>
    <row r="489" ht="15.75" customHeight="1">
      <c r="B489" s="3"/>
      <c r="C489" s="8"/>
    </row>
    <row r="490" ht="15.75" customHeight="1">
      <c r="B490" s="3"/>
      <c r="C490" s="8"/>
    </row>
    <row r="491" ht="15.75" customHeight="1">
      <c r="B491" s="3"/>
      <c r="C491" s="8"/>
    </row>
    <row r="492" ht="15.75" customHeight="1">
      <c r="B492" s="3"/>
      <c r="C492" s="8"/>
    </row>
    <row r="493" ht="15.75" customHeight="1">
      <c r="B493" s="3"/>
      <c r="C493" s="8"/>
    </row>
    <row r="494" ht="15.75" customHeight="1">
      <c r="B494" s="3"/>
      <c r="C494" s="8"/>
    </row>
    <row r="495" ht="15.75" customHeight="1">
      <c r="B495" s="3"/>
      <c r="C495" s="8"/>
    </row>
    <row r="496" ht="15.75" customHeight="1">
      <c r="B496" s="3"/>
      <c r="C496" s="8"/>
    </row>
    <row r="497" ht="15.75" customHeight="1">
      <c r="B497" s="3"/>
      <c r="C497" s="8"/>
    </row>
    <row r="498" ht="15.75" customHeight="1">
      <c r="B498" s="3"/>
      <c r="C498" s="8"/>
    </row>
    <row r="499" ht="15.75" customHeight="1">
      <c r="B499" s="3"/>
      <c r="C499" s="8"/>
    </row>
    <row r="500" ht="15.75" customHeight="1">
      <c r="B500" s="3"/>
      <c r="C500" s="8"/>
    </row>
    <row r="501" ht="15.75" customHeight="1">
      <c r="B501" s="3"/>
      <c r="C501" s="8"/>
    </row>
    <row r="502" ht="15.75" customHeight="1">
      <c r="B502" s="3"/>
      <c r="C502" s="8"/>
    </row>
    <row r="503" ht="15.75" customHeight="1">
      <c r="B503" s="3"/>
      <c r="C503" s="8"/>
    </row>
    <row r="504" ht="15.75" customHeight="1">
      <c r="B504" s="3"/>
      <c r="C504" s="8"/>
    </row>
    <row r="505" ht="15.75" customHeight="1">
      <c r="B505" s="3"/>
      <c r="C505" s="8"/>
    </row>
    <row r="506" ht="15.75" customHeight="1">
      <c r="B506" s="3"/>
      <c r="C506" s="8"/>
    </row>
    <row r="507" ht="15.75" customHeight="1">
      <c r="B507" s="3"/>
      <c r="C507" s="8"/>
    </row>
    <row r="508" ht="15.75" customHeight="1">
      <c r="B508" s="3"/>
      <c r="C508" s="8"/>
    </row>
    <row r="509" ht="15.75" customHeight="1">
      <c r="B509" s="3"/>
      <c r="C509" s="8"/>
    </row>
    <row r="510" ht="15.75" customHeight="1">
      <c r="B510" s="3"/>
      <c r="C510" s="8"/>
    </row>
    <row r="511" ht="15.75" customHeight="1">
      <c r="B511" s="3"/>
      <c r="C511" s="8"/>
    </row>
    <row r="512" ht="15.75" customHeight="1">
      <c r="B512" s="3"/>
      <c r="C512" s="8"/>
    </row>
    <row r="513" ht="15.75" customHeight="1">
      <c r="B513" s="3"/>
      <c r="C513" s="8"/>
    </row>
    <row r="514" ht="15.75" customHeight="1">
      <c r="B514" s="3"/>
      <c r="C514" s="8"/>
    </row>
    <row r="515" ht="15.75" customHeight="1">
      <c r="B515" s="3"/>
      <c r="C515" s="8"/>
    </row>
    <row r="516" ht="15.75" customHeight="1">
      <c r="B516" s="3"/>
      <c r="C516" s="8"/>
    </row>
    <row r="517" ht="15.75" customHeight="1">
      <c r="B517" s="3"/>
      <c r="C517" s="8"/>
    </row>
    <row r="518" ht="15.75" customHeight="1">
      <c r="B518" s="3"/>
      <c r="C518" s="8"/>
    </row>
    <row r="519" ht="15.75" customHeight="1">
      <c r="B519" s="3"/>
      <c r="C519" s="8"/>
    </row>
    <row r="520" ht="15.75" customHeight="1">
      <c r="B520" s="3"/>
      <c r="C520" s="8"/>
    </row>
    <row r="521" ht="15.75" customHeight="1">
      <c r="B521" s="3"/>
      <c r="C521" s="8"/>
    </row>
    <row r="522" ht="15.75" customHeight="1">
      <c r="B522" s="3"/>
      <c r="C522" s="8"/>
    </row>
    <row r="523" ht="15.75" customHeight="1">
      <c r="B523" s="3"/>
      <c r="C523" s="8"/>
    </row>
    <row r="524" ht="15.75" customHeight="1">
      <c r="B524" s="3"/>
      <c r="C524" s="8"/>
    </row>
    <row r="525" ht="15.75" customHeight="1">
      <c r="B525" s="3"/>
      <c r="C525" s="8"/>
    </row>
    <row r="526" ht="15.75" customHeight="1">
      <c r="B526" s="3"/>
      <c r="C526" s="8"/>
    </row>
    <row r="527" ht="15.75" customHeight="1">
      <c r="B527" s="3"/>
      <c r="C527" s="8"/>
    </row>
    <row r="528" ht="15.75" customHeight="1">
      <c r="B528" s="3"/>
      <c r="C528" s="8"/>
    </row>
    <row r="529" ht="15.75" customHeight="1">
      <c r="B529" s="3"/>
      <c r="C529" s="8"/>
    </row>
    <row r="530" ht="15.75" customHeight="1">
      <c r="B530" s="3"/>
      <c r="C530" s="8"/>
    </row>
    <row r="531" ht="15.75" customHeight="1">
      <c r="B531" s="3"/>
      <c r="C531" s="8"/>
    </row>
    <row r="532" ht="15.75" customHeight="1">
      <c r="B532" s="3"/>
      <c r="C532" s="8"/>
    </row>
    <row r="533" ht="15.75" customHeight="1">
      <c r="B533" s="3"/>
      <c r="C533" s="8"/>
    </row>
    <row r="534" ht="15.75" customHeight="1">
      <c r="B534" s="3"/>
      <c r="C534" s="8"/>
    </row>
    <row r="535" ht="15.75" customHeight="1">
      <c r="B535" s="3"/>
      <c r="C535" s="8"/>
    </row>
    <row r="536" ht="15.75" customHeight="1">
      <c r="B536" s="3"/>
      <c r="C536" s="8"/>
    </row>
    <row r="537" ht="15.75" customHeight="1">
      <c r="B537" s="3"/>
      <c r="C537" s="8"/>
    </row>
    <row r="538" ht="15.75" customHeight="1">
      <c r="B538" s="3"/>
      <c r="C538" s="8"/>
    </row>
    <row r="539" ht="15.75" customHeight="1">
      <c r="B539" s="3"/>
      <c r="C539" s="8"/>
    </row>
    <row r="540" ht="15.75" customHeight="1">
      <c r="B540" s="3"/>
      <c r="C540" s="8"/>
    </row>
    <row r="541" ht="15.75" customHeight="1">
      <c r="B541" s="3"/>
      <c r="C541" s="8"/>
    </row>
    <row r="542" ht="15.75" customHeight="1">
      <c r="B542" s="3"/>
      <c r="C542" s="8"/>
    </row>
    <row r="543" ht="15.75" customHeight="1">
      <c r="B543" s="3"/>
      <c r="C543" s="8"/>
    </row>
    <row r="544" ht="15.75" customHeight="1">
      <c r="B544" s="3"/>
      <c r="C544" s="8"/>
    </row>
    <row r="545" ht="15.75" customHeight="1">
      <c r="B545" s="3"/>
      <c r="C545" s="8"/>
    </row>
    <row r="546" ht="15.75" customHeight="1">
      <c r="B546" s="3"/>
      <c r="C546" s="8"/>
    </row>
    <row r="547" ht="15.75" customHeight="1">
      <c r="B547" s="3"/>
      <c r="C547" s="8"/>
    </row>
    <row r="548" ht="15.75" customHeight="1">
      <c r="B548" s="3"/>
      <c r="C548" s="8"/>
    </row>
    <row r="549" ht="15.75" customHeight="1">
      <c r="B549" s="3"/>
      <c r="C549" s="8"/>
    </row>
    <row r="550" ht="15.75" customHeight="1">
      <c r="B550" s="3"/>
      <c r="C550" s="8"/>
    </row>
    <row r="551" ht="15.75" customHeight="1">
      <c r="B551" s="3"/>
      <c r="C551" s="8"/>
    </row>
    <row r="552" ht="15.75" customHeight="1">
      <c r="B552" s="3"/>
      <c r="C552" s="8"/>
    </row>
    <row r="553" ht="15.75" customHeight="1">
      <c r="B553" s="3"/>
      <c r="C553" s="8"/>
    </row>
    <row r="554" ht="15.75" customHeight="1">
      <c r="B554" s="3"/>
      <c r="C554" s="8"/>
    </row>
    <row r="555" ht="15.75" customHeight="1">
      <c r="B555" s="3"/>
      <c r="C555" s="8"/>
    </row>
    <row r="556" ht="15.75" customHeight="1">
      <c r="B556" s="3"/>
      <c r="C556" s="8"/>
    </row>
    <row r="557" ht="15.75" customHeight="1">
      <c r="B557" s="3"/>
      <c r="C557" s="8"/>
    </row>
    <row r="558" ht="15.75" customHeight="1">
      <c r="B558" s="3"/>
      <c r="C558" s="8"/>
    </row>
    <row r="559" ht="15.75" customHeight="1">
      <c r="B559" s="3"/>
      <c r="C559" s="8"/>
    </row>
    <row r="560" ht="15.75" customHeight="1">
      <c r="B560" s="3"/>
      <c r="C560" s="8"/>
    </row>
    <row r="561" ht="15.75" customHeight="1">
      <c r="B561" s="3"/>
      <c r="C561" s="8"/>
    </row>
    <row r="562" ht="15.75" customHeight="1">
      <c r="B562" s="3"/>
      <c r="C562" s="8"/>
    </row>
    <row r="563" ht="15.75" customHeight="1">
      <c r="B563" s="3"/>
      <c r="C563" s="8"/>
    </row>
    <row r="564" ht="15.75" customHeight="1">
      <c r="B564" s="3"/>
      <c r="C564" s="8"/>
    </row>
    <row r="565" ht="15.75" customHeight="1">
      <c r="B565" s="3"/>
      <c r="C565" s="8"/>
    </row>
    <row r="566" ht="15.75" customHeight="1">
      <c r="B566" s="3"/>
      <c r="C566" s="8"/>
    </row>
    <row r="567" ht="15.75" customHeight="1">
      <c r="B567" s="3"/>
      <c r="C567" s="8"/>
    </row>
    <row r="568" ht="15.75" customHeight="1">
      <c r="B568" s="3"/>
      <c r="C568" s="8"/>
    </row>
    <row r="569" ht="15.75" customHeight="1">
      <c r="B569" s="3"/>
      <c r="C569" s="8"/>
    </row>
    <row r="570" ht="15.75" customHeight="1">
      <c r="B570" s="3"/>
      <c r="C570" s="8"/>
    </row>
    <row r="571" ht="15.75" customHeight="1">
      <c r="B571" s="3"/>
      <c r="C571" s="8"/>
    </row>
    <row r="572" ht="15.75" customHeight="1">
      <c r="B572" s="3"/>
      <c r="C572" s="8"/>
    </row>
    <row r="573" ht="15.75" customHeight="1">
      <c r="B573" s="3"/>
      <c r="C573" s="8"/>
    </row>
    <row r="574" ht="15.75" customHeight="1">
      <c r="B574" s="3"/>
      <c r="C574" s="8"/>
    </row>
    <row r="575" ht="15.75" customHeight="1">
      <c r="B575" s="3"/>
      <c r="C575" s="8"/>
    </row>
    <row r="576" ht="15.75" customHeight="1">
      <c r="B576" s="3"/>
      <c r="C576" s="8"/>
    </row>
    <row r="577" ht="15.75" customHeight="1">
      <c r="B577" s="3"/>
      <c r="C577" s="8"/>
    </row>
    <row r="578" ht="15.75" customHeight="1">
      <c r="B578" s="3"/>
      <c r="C578" s="8"/>
    </row>
    <row r="579" ht="15.75" customHeight="1">
      <c r="B579" s="3"/>
      <c r="C579" s="8"/>
    </row>
    <row r="580" ht="15.75" customHeight="1">
      <c r="B580" s="3"/>
      <c r="C580" s="8"/>
    </row>
    <row r="581" ht="15.75" customHeight="1">
      <c r="B581" s="3"/>
      <c r="C581" s="8"/>
    </row>
    <row r="582" ht="15.75" customHeight="1">
      <c r="B582" s="3"/>
      <c r="C582" s="8"/>
    </row>
    <row r="583" ht="15.75" customHeight="1">
      <c r="B583" s="3"/>
      <c r="C583" s="8"/>
    </row>
    <row r="584" ht="15.75" customHeight="1">
      <c r="B584" s="3"/>
      <c r="C584" s="8"/>
    </row>
    <row r="585" ht="15.75" customHeight="1">
      <c r="B585" s="3"/>
      <c r="C585" s="8"/>
    </row>
    <row r="586" ht="15.75" customHeight="1">
      <c r="B586" s="3"/>
      <c r="C586" s="8"/>
    </row>
    <row r="587" ht="15.75" customHeight="1">
      <c r="B587" s="3"/>
      <c r="C587" s="8"/>
    </row>
    <row r="588" ht="15.75" customHeight="1">
      <c r="B588" s="3"/>
      <c r="C588" s="8"/>
    </row>
    <row r="589" ht="15.75" customHeight="1">
      <c r="B589" s="3"/>
      <c r="C589" s="8"/>
    </row>
    <row r="590" ht="15.75" customHeight="1">
      <c r="B590" s="3"/>
      <c r="C590" s="8"/>
    </row>
    <row r="591" ht="15.75" customHeight="1">
      <c r="B591" s="3"/>
      <c r="C591" s="8"/>
    </row>
    <row r="592" ht="15.75" customHeight="1">
      <c r="B592" s="3"/>
      <c r="C592" s="8"/>
    </row>
    <row r="593" ht="15.75" customHeight="1">
      <c r="B593" s="3"/>
      <c r="C593" s="8"/>
    </row>
    <row r="594" ht="15.75" customHeight="1">
      <c r="B594" s="3"/>
      <c r="C594" s="8"/>
    </row>
    <row r="595" ht="15.75" customHeight="1">
      <c r="B595" s="3"/>
      <c r="C595" s="8"/>
    </row>
    <row r="596" ht="15.75" customHeight="1">
      <c r="B596" s="3"/>
      <c r="C596" s="8"/>
    </row>
    <row r="597" ht="15.75" customHeight="1">
      <c r="B597" s="3"/>
      <c r="C597" s="8"/>
    </row>
    <row r="598" ht="15.75" customHeight="1">
      <c r="B598" s="3"/>
      <c r="C598" s="8"/>
    </row>
    <row r="599" ht="15.75" customHeight="1">
      <c r="B599" s="3"/>
      <c r="C599" s="8"/>
    </row>
    <row r="600" ht="15.75" customHeight="1">
      <c r="B600" s="3"/>
      <c r="C600" s="8"/>
    </row>
    <row r="601" ht="15.75" customHeight="1">
      <c r="B601" s="3"/>
      <c r="C601" s="8"/>
    </row>
    <row r="602" ht="15.75" customHeight="1">
      <c r="B602" s="3"/>
      <c r="C602" s="8"/>
    </row>
    <row r="603" ht="15.75" customHeight="1">
      <c r="B603" s="3"/>
      <c r="C603" s="8"/>
    </row>
    <row r="604" ht="15.75" customHeight="1">
      <c r="B604" s="3"/>
      <c r="C604" s="8"/>
    </row>
    <row r="605" ht="15.75" customHeight="1">
      <c r="B605" s="3"/>
      <c r="C605" s="8"/>
    </row>
    <row r="606" ht="15.75" customHeight="1">
      <c r="B606" s="3"/>
      <c r="C606" s="8"/>
    </row>
    <row r="607" ht="15.75" customHeight="1">
      <c r="B607" s="3"/>
      <c r="C607" s="8"/>
    </row>
    <row r="608" ht="15.75" customHeight="1">
      <c r="B608" s="3"/>
      <c r="C608" s="8"/>
    </row>
    <row r="609" ht="15.75" customHeight="1">
      <c r="B609" s="3"/>
      <c r="C609" s="8"/>
    </row>
    <row r="610" ht="15.75" customHeight="1">
      <c r="B610" s="3"/>
      <c r="C610" s="8"/>
    </row>
    <row r="611" ht="15.75" customHeight="1">
      <c r="B611" s="3"/>
      <c r="C611" s="8"/>
    </row>
    <row r="612" ht="15.75" customHeight="1">
      <c r="B612" s="3"/>
      <c r="C612" s="8"/>
    </row>
    <row r="613" ht="15.75" customHeight="1">
      <c r="B613" s="3"/>
      <c r="C613" s="8"/>
    </row>
    <row r="614" ht="15.75" customHeight="1">
      <c r="B614" s="3"/>
      <c r="C614" s="8"/>
    </row>
    <row r="615" ht="15.75" customHeight="1">
      <c r="B615" s="3"/>
      <c r="C615" s="8"/>
    </row>
    <row r="616" ht="15.75" customHeight="1">
      <c r="B616" s="3"/>
      <c r="C616" s="8"/>
    </row>
    <row r="617" ht="15.75" customHeight="1">
      <c r="B617" s="3"/>
      <c r="C617" s="8"/>
    </row>
    <row r="618" ht="15.75" customHeight="1">
      <c r="B618" s="3"/>
      <c r="C618" s="8"/>
    </row>
    <row r="619" ht="15.75" customHeight="1">
      <c r="B619" s="3"/>
      <c r="C619" s="8"/>
    </row>
    <row r="620" ht="15.75" customHeight="1">
      <c r="B620" s="3"/>
      <c r="C620" s="8"/>
    </row>
    <row r="621" ht="15.75" customHeight="1">
      <c r="B621" s="3"/>
      <c r="C621" s="8"/>
    </row>
    <row r="622" ht="15.75" customHeight="1">
      <c r="B622" s="3"/>
      <c r="C622" s="8"/>
    </row>
    <row r="623" ht="15.75" customHeight="1">
      <c r="B623" s="3"/>
      <c r="C623" s="8"/>
    </row>
    <row r="624" ht="15.75" customHeight="1">
      <c r="B624" s="3"/>
      <c r="C624" s="8"/>
    </row>
    <row r="625" ht="15.75" customHeight="1">
      <c r="B625" s="3"/>
      <c r="C625" s="8"/>
    </row>
    <row r="626" ht="15.75" customHeight="1">
      <c r="B626" s="3"/>
      <c r="C626" s="8"/>
    </row>
    <row r="627" ht="15.75" customHeight="1">
      <c r="B627" s="3"/>
      <c r="C627" s="8"/>
    </row>
    <row r="628" ht="15.75" customHeight="1">
      <c r="B628" s="3"/>
      <c r="C628" s="8"/>
    </row>
    <row r="629" ht="15.75" customHeight="1">
      <c r="B629" s="3"/>
      <c r="C629" s="8"/>
    </row>
    <row r="630" ht="15.75" customHeight="1">
      <c r="B630" s="3"/>
      <c r="C630" s="8"/>
    </row>
    <row r="631" ht="15.75" customHeight="1">
      <c r="B631" s="3"/>
      <c r="C631" s="8"/>
    </row>
    <row r="632" ht="15.75" customHeight="1">
      <c r="B632" s="3"/>
      <c r="C632" s="8"/>
    </row>
    <row r="633" ht="15.75" customHeight="1">
      <c r="B633" s="3"/>
      <c r="C633" s="8"/>
    </row>
    <row r="634" ht="15.75" customHeight="1">
      <c r="B634" s="3"/>
      <c r="C634" s="8"/>
    </row>
    <row r="635" ht="15.75" customHeight="1">
      <c r="B635" s="3"/>
      <c r="C635" s="8"/>
    </row>
    <row r="636" ht="15.75" customHeight="1">
      <c r="B636" s="3"/>
      <c r="C636" s="8"/>
    </row>
    <row r="637" ht="15.75" customHeight="1">
      <c r="B637" s="3"/>
      <c r="C637" s="8"/>
    </row>
    <row r="638" ht="15.75" customHeight="1">
      <c r="B638" s="3"/>
      <c r="C638" s="8"/>
    </row>
    <row r="639" ht="15.75" customHeight="1">
      <c r="B639" s="3"/>
      <c r="C639" s="8"/>
    </row>
    <row r="640" ht="15.75" customHeight="1">
      <c r="B640" s="3"/>
      <c r="C640" s="8"/>
    </row>
    <row r="641" ht="15.75" customHeight="1">
      <c r="B641" s="3"/>
      <c r="C641" s="8"/>
    </row>
    <row r="642" ht="15.75" customHeight="1">
      <c r="B642" s="3"/>
      <c r="C642" s="8"/>
    </row>
    <row r="643" ht="15.75" customHeight="1">
      <c r="B643" s="3"/>
      <c r="C643" s="8"/>
    </row>
    <row r="644" ht="15.75" customHeight="1">
      <c r="B644" s="3"/>
      <c r="C644" s="8"/>
    </row>
    <row r="645" ht="15.75" customHeight="1">
      <c r="B645" s="3"/>
      <c r="C645" s="8"/>
    </row>
    <row r="646" ht="15.75" customHeight="1">
      <c r="B646" s="3"/>
      <c r="C646" s="8"/>
    </row>
    <row r="647" ht="15.75" customHeight="1">
      <c r="B647" s="3"/>
      <c r="C647" s="8"/>
    </row>
    <row r="648" ht="15.75" customHeight="1">
      <c r="B648" s="3"/>
      <c r="C648" s="8"/>
    </row>
    <row r="649" ht="15.75" customHeight="1">
      <c r="B649" s="3"/>
      <c r="C649" s="8"/>
    </row>
    <row r="650" ht="15.75" customHeight="1">
      <c r="B650" s="3"/>
      <c r="C650" s="8"/>
    </row>
    <row r="651" ht="15.75" customHeight="1">
      <c r="B651" s="3"/>
      <c r="C651" s="8"/>
    </row>
    <row r="652" ht="15.75" customHeight="1">
      <c r="B652" s="3"/>
      <c r="C652" s="8"/>
    </row>
    <row r="653" ht="15.75" customHeight="1">
      <c r="B653" s="3"/>
      <c r="C653" s="8"/>
    </row>
    <row r="654" ht="15.75" customHeight="1">
      <c r="B654" s="3"/>
      <c r="C654" s="8"/>
    </row>
    <row r="655" ht="15.75" customHeight="1">
      <c r="B655" s="3"/>
      <c r="C655" s="8"/>
    </row>
    <row r="656" ht="15.75" customHeight="1">
      <c r="B656" s="3"/>
      <c r="C656" s="8"/>
    </row>
    <row r="657" ht="15.75" customHeight="1">
      <c r="B657" s="3"/>
      <c r="C657" s="8"/>
    </row>
    <row r="658" ht="15.75" customHeight="1">
      <c r="B658" s="3"/>
      <c r="C658" s="8"/>
    </row>
    <row r="659" ht="15.75" customHeight="1">
      <c r="B659" s="3"/>
      <c r="C659" s="8"/>
    </row>
    <row r="660" ht="15.75" customHeight="1">
      <c r="B660" s="3"/>
      <c r="C660" s="8"/>
    </row>
    <row r="661" ht="15.75" customHeight="1">
      <c r="B661" s="3"/>
      <c r="C661" s="8"/>
    </row>
    <row r="662" ht="15.75" customHeight="1">
      <c r="B662" s="3"/>
      <c r="C662" s="8"/>
    </row>
    <row r="663" ht="15.75" customHeight="1">
      <c r="B663" s="3"/>
      <c r="C663" s="8"/>
    </row>
    <row r="664" ht="15.75" customHeight="1">
      <c r="B664" s="3"/>
      <c r="C664" s="8"/>
    </row>
    <row r="665" ht="15.75" customHeight="1">
      <c r="B665" s="3"/>
      <c r="C665" s="8"/>
    </row>
    <row r="666" ht="15.75" customHeight="1">
      <c r="B666" s="3"/>
      <c r="C666" s="8"/>
    </row>
    <row r="667" ht="15.75" customHeight="1">
      <c r="B667" s="3"/>
      <c r="C667" s="8"/>
    </row>
    <row r="668" ht="15.75" customHeight="1">
      <c r="B668" s="3"/>
      <c r="C668" s="8"/>
    </row>
    <row r="669" ht="15.75" customHeight="1">
      <c r="B669" s="3"/>
      <c r="C669" s="8"/>
    </row>
    <row r="670" ht="15.75" customHeight="1">
      <c r="B670" s="3"/>
      <c r="C670" s="8"/>
    </row>
    <row r="671" ht="15.75" customHeight="1">
      <c r="B671" s="3"/>
      <c r="C671" s="8"/>
    </row>
    <row r="672" ht="15.75" customHeight="1">
      <c r="B672" s="3"/>
      <c r="C672" s="8"/>
    </row>
    <row r="673" ht="15.75" customHeight="1">
      <c r="B673" s="3"/>
      <c r="C673" s="8"/>
    </row>
    <row r="674" ht="15.75" customHeight="1">
      <c r="B674" s="3"/>
      <c r="C674" s="8"/>
    </row>
    <row r="675" ht="15.75" customHeight="1">
      <c r="B675" s="3"/>
      <c r="C675" s="8"/>
    </row>
    <row r="676" ht="15.75" customHeight="1">
      <c r="B676" s="3"/>
      <c r="C676" s="8"/>
    </row>
    <row r="677" ht="15.75" customHeight="1">
      <c r="B677" s="3"/>
      <c r="C677" s="8"/>
    </row>
    <row r="678" ht="15.75" customHeight="1">
      <c r="B678" s="3"/>
      <c r="C678" s="8"/>
    </row>
    <row r="679" ht="15.75" customHeight="1">
      <c r="B679" s="3"/>
      <c r="C679" s="8"/>
    </row>
    <row r="680" ht="15.75" customHeight="1">
      <c r="B680" s="3"/>
      <c r="C680" s="8"/>
    </row>
    <row r="681" ht="15.75" customHeight="1">
      <c r="B681" s="3"/>
      <c r="C681" s="8"/>
    </row>
    <row r="682" ht="15.75" customHeight="1">
      <c r="B682" s="3"/>
      <c r="C682" s="8"/>
    </row>
    <row r="683" ht="15.75" customHeight="1">
      <c r="B683" s="3"/>
      <c r="C683" s="8"/>
    </row>
    <row r="684" ht="15.75" customHeight="1">
      <c r="B684" s="3"/>
      <c r="C684" s="8"/>
    </row>
    <row r="685" ht="15.75" customHeight="1">
      <c r="B685" s="3"/>
      <c r="C685" s="8"/>
    </row>
    <row r="686" ht="15.75" customHeight="1">
      <c r="B686" s="3"/>
      <c r="C686" s="8"/>
    </row>
    <row r="687" ht="15.75" customHeight="1">
      <c r="B687" s="3"/>
      <c r="C687" s="8"/>
    </row>
    <row r="688" ht="15.75" customHeight="1">
      <c r="B688" s="3"/>
      <c r="C688" s="8"/>
    </row>
    <row r="689" ht="15.75" customHeight="1">
      <c r="B689" s="3"/>
      <c r="C689" s="8"/>
    </row>
    <row r="690" ht="15.75" customHeight="1">
      <c r="B690" s="3"/>
      <c r="C690" s="8"/>
    </row>
    <row r="691" ht="15.75" customHeight="1">
      <c r="B691" s="3"/>
      <c r="C691" s="8"/>
    </row>
    <row r="692" ht="15.75" customHeight="1">
      <c r="B692" s="3"/>
      <c r="C692" s="8"/>
    </row>
    <row r="693" ht="15.75" customHeight="1">
      <c r="B693" s="3"/>
      <c r="C693" s="8"/>
    </row>
    <row r="694" ht="15.75" customHeight="1">
      <c r="B694" s="3"/>
      <c r="C694" s="8"/>
    </row>
    <row r="695" ht="15.75" customHeight="1">
      <c r="B695" s="3"/>
      <c r="C695" s="8"/>
    </row>
    <row r="696" ht="15.75" customHeight="1">
      <c r="B696" s="3"/>
      <c r="C696" s="8"/>
    </row>
    <row r="697" ht="15.75" customHeight="1">
      <c r="B697" s="3"/>
      <c r="C697" s="8"/>
    </row>
    <row r="698" ht="15.75" customHeight="1">
      <c r="B698" s="3"/>
      <c r="C698" s="8"/>
    </row>
    <row r="699" ht="15.75" customHeight="1">
      <c r="B699" s="3"/>
      <c r="C699" s="8"/>
    </row>
    <row r="700" ht="15.75" customHeight="1">
      <c r="B700" s="3"/>
      <c r="C700" s="8"/>
    </row>
    <row r="701" ht="15.75" customHeight="1">
      <c r="B701" s="3"/>
      <c r="C701" s="8"/>
    </row>
    <row r="702" ht="15.75" customHeight="1">
      <c r="B702" s="3"/>
      <c r="C702" s="8"/>
    </row>
    <row r="703" ht="15.75" customHeight="1">
      <c r="B703" s="3"/>
      <c r="C703" s="8"/>
    </row>
    <row r="704" ht="15.75" customHeight="1">
      <c r="B704" s="3"/>
      <c r="C704" s="8"/>
    </row>
    <row r="705" ht="15.75" customHeight="1">
      <c r="B705" s="3"/>
      <c r="C705" s="8"/>
    </row>
    <row r="706" ht="15.75" customHeight="1">
      <c r="B706" s="3"/>
      <c r="C706" s="8"/>
    </row>
    <row r="707" ht="15.75" customHeight="1">
      <c r="B707" s="3"/>
      <c r="C707" s="8"/>
    </row>
    <row r="708" ht="15.75" customHeight="1">
      <c r="B708" s="3"/>
      <c r="C708" s="8"/>
    </row>
    <row r="709" ht="15.75" customHeight="1">
      <c r="B709" s="3"/>
      <c r="C709" s="8"/>
    </row>
    <row r="710" ht="15.75" customHeight="1">
      <c r="B710" s="3"/>
      <c r="C710" s="8"/>
    </row>
    <row r="711" ht="15.75" customHeight="1">
      <c r="B711" s="3"/>
      <c r="C711" s="8"/>
    </row>
    <row r="712" ht="15.75" customHeight="1">
      <c r="B712" s="3"/>
      <c r="C712" s="8"/>
    </row>
    <row r="713" ht="15.75" customHeight="1">
      <c r="B713" s="3"/>
      <c r="C713" s="8"/>
    </row>
    <row r="714" ht="15.75" customHeight="1">
      <c r="B714" s="3"/>
      <c r="C714" s="8"/>
    </row>
    <row r="715" ht="15.75" customHeight="1">
      <c r="B715" s="3"/>
      <c r="C715" s="8"/>
    </row>
    <row r="716" ht="15.75" customHeight="1">
      <c r="B716" s="3"/>
      <c r="C716" s="8"/>
    </row>
    <row r="717" ht="15.75" customHeight="1">
      <c r="B717" s="3"/>
      <c r="C717" s="8"/>
    </row>
    <row r="718" ht="15.75" customHeight="1">
      <c r="B718" s="3"/>
      <c r="C718" s="8"/>
    </row>
    <row r="719" ht="15.75" customHeight="1">
      <c r="B719" s="3"/>
      <c r="C719" s="8"/>
    </row>
    <row r="720" ht="15.75" customHeight="1">
      <c r="B720" s="3"/>
      <c r="C720" s="8"/>
    </row>
    <row r="721" ht="15.75" customHeight="1">
      <c r="B721" s="3"/>
      <c r="C721" s="8"/>
    </row>
    <row r="722" ht="15.75" customHeight="1">
      <c r="B722" s="3"/>
      <c r="C722" s="8"/>
    </row>
    <row r="723" ht="15.75" customHeight="1">
      <c r="B723" s="3"/>
      <c r="C723" s="8"/>
    </row>
    <row r="724" ht="15.75" customHeight="1">
      <c r="B724" s="3"/>
      <c r="C724" s="8"/>
    </row>
    <row r="725" ht="15.75" customHeight="1">
      <c r="B725" s="3"/>
      <c r="C725" s="8"/>
    </row>
    <row r="726" ht="15.75" customHeight="1">
      <c r="B726" s="3"/>
      <c r="C726" s="8"/>
    </row>
    <row r="727" ht="15.75" customHeight="1">
      <c r="B727" s="3"/>
      <c r="C727" s="8"/>
    </row>
    <row r="728" ht="15.75" customHeight="1">
      <c r="B728" s="3"/>
      <c r="C728" s="8"/>
    </row>
    <row r="729" ht="15.75" customHeight="1">
      <c r="B729" s="3"/>
      <c r="C729" s="8"/>
    </row>
    <row r="730" ht="15.75" customHeight="1">
      <c r="B730" s="3"/>
      <c r="C730" s="8"/>
    </row>
    <row r="731" ht="15.75" customHeight="1">
      <c r="B731" s="3"/>
      <c r="C731" s="8"/>
    </row>
    <row r="732" ht="15.75" customHeight="1">
      <c r="B732" s="3"/>
      <c r="C732" s="8"/>
    </row>
    <row r="733" ht="15.75" customHeight="1">
      <c r="B733" s="3"/>
      <c r="C733" s="8"/>
    </row>
    <row r="734" ht="15.75" customHeight="1">
      <c r="B734" s="3"/>
      <c r="C734" s="8"/>
    </row>
    <row r="735" ht="15.75" customHeight="1">
      <c r="B735" s="3"/>
      <c r="C735" s="8"/>
    </row>
    <row r="736" ht="15.75" customHeight="1">
      <c r="B736" s="3"/>
      <c r="C736" s="8"/>
    </row>
    <row r="737" ht="15.75" customHeight="1">
      <c r="B737" s="3"/>
      <c r="C737" s="8"/>
    </row>
    <row r="738" ht="15.75" customHeight="1">
      <c r="B738" s="3"/>
      <c r="C738" s="8"/>
    </row>
    <row r="739" ht="15.75" customHeight="1">
      <c r="B739" s="3"/>
      <c r="C739" s="8"/>
    </row>
    <row r="740" ht="15.75" customHeight="1">
      <c r="B740" s="3"/>
      <c r="C740" s="8"/>
    </row>
    <row r="741" ht="15.75" customHeight="1">
      <c r="B741" s="3"/>
      <c r="C741" s="8"/>
    </row>
    <row r="742" ht="15.75" customHeight="1">
      <c r="B742" s="3"/>
      <c r="C742" s="8"/>
    </row>
    <row r="743" ht="15.75" customHeight="1">
      <c r="B743" s="3"/>
      <c r="C743" s="8"/>
    </row>
    <row r="744" ht="15.75" customHeight="1">
      <c r="B744" s="3"/>
      <c r="C744" s="8"/>
    </row>
    <row r="745" ht="15.75" customHeight="1">
      <c r="B745" s="3"/>
      <c r="C745" s="8"/>
    </row>
    <row r="746" ht="15.75" customHeight="1">
      <c r="B746" s="3"/>
      <c r="C746" s="8"/>
    </row>
    <row r="747" ht="15.75" customHeight="1">
      <c r="B747" s="3"/>
      <c r="C747" s="8"/>
    </row>
    <row r="748" ht="15.75" customHeight="1">
      <c r="B748" s="3"/>
      <c r="C748" s="8"/>
    </row>
    <row r="749" ht="15.75" customHeight="1">
      <c r="B749" s="3"/>
      <c r="C749" s="8"/>
    </row>
    <row r="750" ht="15.75" customHeight="1">
      <c r="B750" s="3"/>
      <c r="C750" s="8"/>
    </row>
    <row r="751" ht="15.75" customHeight="1">
      <c r="B751" s="3"/>
      <c r="C751" s="8"/>
    </row>
    <row r="752" ht="15.75" customHeight="1">
      <c r="B752" s="3"/>
      <c r="C752" s="8"/>
    </row>
    <row r="753" ht="15.75" customHeight="1">
      <c r="B753" s="3"/>
      <c r="C753" s="8"/>
    </row>
    <row r="754" ht="15.75" customHeight="1">
      <c r="B754" s="3"/>
      <c r="C754" s="8"/>
    </row>
    <row r="755" ht="15.75" customHeight="1">
      <c r="B755" s="3"/>
      <c r="C755" s="8"/>
    </row>
    <row r="756" ht="15.75" customHeight="1">
      <c r="B756" s="3"/>
      <c r="C756" s="8"/>
    </row>
    <row r="757" ht="15.75" customHeight="1">
      <c r="B757" s="3"/>
      <c r="C757" s="8"/>
    </row>
    <row r="758" ht="15.75" customHeight="1">
      <c r="B758" s="3"/>
      <c r="C758" s="8"/>
    </row>
    <row r="759" ht="15.75" customHeight="1">
      <c r="B759" s="3"/>
      <c r="C759" s="8"/>
    </row>
    <row r="760" ht="15.75" customHeight="1">
      <c r="B760" s="3"/>
      <c r="C760" s="8"/>
    </row>
    <row r="761" ht="15.75" customHeight="1">
      <c r="B761" s="3"/>
      <c r="C761" s="8"/>
    </row>
    <row r="762" ht="15.75" customHeight="1">
      <c r="B762" s="3"/>
      <c r="C762" s="8"/>
    </row>
    <row r="763" ht="15.75" customHeight="1">
      <c r="B763" s="3"/>
      <c r="C763" s="8"/>
    </row>
    <row r="764" ht="15.75" customHeight="1">
      <c r="B764" s="3"/>
      <c r="C764" s="8"/>
    </row>
    <row r="765" ht="15.75" customHeight="1">
      <c r="B765" s="3"/>
      <c r="C765" s="8"/>
    </row>
    <row r="766" ht="15.75" customHeight="1">
      <c r="B766" s="3"/>
      <c r="C766" s="8"/>
    </row>
    <row r="767" ht="15.75" customHeight="1">
      <c r="B767" s="3"/>
      <c r="C767" s="8"/>
    </row>
    <row r="768" ht="15.75" customHeight="1">
      <c r="B768" s="3"/>
      <c r="C768" s="8"/>
    </row>
    <row r="769" ht="15.75" customHeight="1">
      <c r="B769" s="3"/>
      <c r="C769" s="8"/>
    </row>
    <row r="770" ht="15.75" customHeight="1">
      <c r="B770" s="3"/>
      <c r="C770" s="8"/>
    </row>
    <row r="771" ht="15.75" customHeight="1">
      <c r="B771" s="3"/>
      <c r="C771" s="8"/>
    </row>
    <row r="772" ht="15.75" customHeight="1">
      <c r="B772" s="3"/>
      <c r="C772" s="8"/>
    </row>
    <row r="773" ht="15.75" customHeight="1">
      <c r="B773" s="3"/>
      <c r="C773" s="8"/>
    </row>
    <row r="774" ht="15.75" customHeight="1">
      <c r="B774" s="3"/>
      <c r="C774" s="8"/>
    </row>
    <row r="775" ht="15.75" customHeight="1">
      <c r="B775" s="3"/>
      <c r="C775" s="8"/>
    </row>
    <row r="776" ht="15.75" customHeight="1">
      <c r="B776" s="3"/>
      <c r="C776" s="8"/>
    </row>
    <row r="777" ht="15.75" customHeight="1">
      <c r="B777" s="3"/>
      <c r="C777" s="8"/>
    </row>
    <row r="778" ht="15.75" customHeight="1">
      <c r="B778" s="3"/>
      <c r="C778" s="8"/>
    </row>
    <row r="779" ht="15.75" customHeight="1">
      <c r="B779" s="3"/>
      <c r="C779" s="8"/>
    </row>
    <row r="780" ht="15.75" customHeight="1">
      <c r="B780" s="3"/>
      <c r="C780" s="8"/>
    </row>
    <row r="781" ht="15.75" customHeight="1">
      <c r="B781" s="3"/>
      <c r="C781" s="8"/>
    </row>
    <row r="782" ht="15.75" customHeight="1">
      <c r="B782" s="3"/>
      <c r="C782" s="8"/>
    </row>
    <row r="783" ht="15.75" customHeight="1">
      <c r="B783" s="3"/>
      <c r="C783" s="8"/>
    </row>
    <row r="784" ht="15.75" customHeight="1">
      <c r="B784" s="3"/>
      <c r="C784" s="8"/>
    </row>
    <row r="785" ht="15.75" customHeight="1">
      <c r="B785" s="3"/>
      <c r="C785" s="8"/>
    </row>
    <row r="786" ht="15.75" customHeight="1">
      <c r="B786" s="3"/>
      <c r="C786" s="8"/>
    </row>
    <row r="787" ht="15.75" customHeight="1">
      <c r="B787" s="3"/>
      <c r="C787" s="8"/>
    </row>
    <row r="788" ht="15.75" customHeight="1">
      <c r="B788" s="3"/>
      <c r="C788" s="8"/>
    </row>
    <row r="789" ht="15.75" customHeight="1">
      <c r="B789" s="3"/>
      <c r="C789" s="8"/>
    </row>
    <row r="790" ht="15.75" customHeight="1">
      <c r="B790" s="3"/>
      <c r="C790" s="8"/>
    </row>
    <row r="791" ht="15.75" customHeight="1">
      <c r="B791" s="3"/>
      <c r="C791" s="8"/>
    </row>
    <row r="792" ht="15.75" customHeight="1">
      <c r="B792" s="3"/>
      <c r="C792" s="8"/>
    </row>
    <row r="793" ht="15.75" customHeight="1">
      <c r="B793" s="3"/>
      <c r="C793" s="8"/>
    </row>
    <row r="794" ht="15.75" customHeight="1">
      <c r="B794" s="3"/>
      <c r="C794" s="8"/>
    </row>
    <row r="795" ht="15.75" customHeight="1">
      <c r="B795" s="3"/>
      <c r="C795" s="8"/>
    </row>
    <row r="796" ht="15.75" customHeight="1">
      <c r="B796" s="3"/>
      <c r="C796" s="8"/>
    </row>
    <row r="797" ht="15.75" customHeight="1">
      <c r="B797" s="3"/>
      <c r="C797" s="8"/>
    </row>
    <row r="798" ht="15.75" customHeight="1">
      <c r="B798" s="3"/>
      <c r="C798" s="8"/>
    </row>
    <row r="799" ht="15.75" customHeight="1">
      <c r="B799" s="3"/>
      <c r="C799" s="8"/>
    </row>
    <row r="800" ht="15.75" customHeight="1">
      <c r="B800" s="3"/>
      <c r="C800" s="8"/>
    </row>
    <row r="801" ht="15.75" customHeight="1">
      <c r="B801" s="3"/>
      <c r="C801" s="8"/>
    </row>
    <row r="802" ht="15.75" customHeight="1">
      <c r="B802" s="3"/>
      <c r="C802" s="8"/>
    </row>
    <row r="803" ht="15.75" customHeight="1">
      <c r="B803" s="3"/>
      <c r="C803" s="8"/>
    </row>
    <row r="804" ht="15.75" customHeight="1">
      <c r="B804" s="3"/>
      <c r="C804" s="8"/>
    </row>
    <row r="805" ht="15.75" customHeight="1">
      <c r="B805" s="3"/>
      <c r="C805" s="8"/>
    </row>
    <row r="806" ht="15.75" customHeight="1">
      <c r="B806" s="3"/>
      <c r="C806" s="8"/>
    </row>
    <row r="807" ht="15.75" customHeight="1">
      <c r="B807" s="3"/>
      <c r="C807" s="8"/>
    </row>
    <row r="808" ht="15.75" customHeight="1">
      <c r="B808" s="3"/>
      <c r="C808" s="8"/>
    </row>
    <row r="809" ht="15.75" customHeight="1">
      <c r="B809" s="3"/>
      <c r="C809" s="8"/>
    </row>
    <row r="810" ht="15.75" customHeight="1">
      <c r="B810" s="3"/>
      <c r="C810" s="8"/>
    </row>
    <row r="811" ht="15.75" customHeight="1">
      <c r="B811" s="3"/>
      <c r="C811" s="8"/>
    </row>
    <row r="812" ht="15.75" customHeight="1">
      <c r="B812" s="3"/>
      <c r="C812" s="8"/>
    </row>
    <row r="813" ht="15.75" customHeight="1">
      <c r="B813" s="3"/>
      <c r="C813" s="8"/>
    </row>
    <row r="814" ht="15.75" customHeight="1">
      <c r="B814" s="3"/>
      <c r="C814" s="8"/>
    </row>
    <row r="815" ht="15.75" customHeight="1">
      <c r="B815" s="3"/>
      <c r="C815" s="8"/>
    </row>
    <row r="816" ht="15.75" customHeight="1">
      <c r="B816" s="3"/>
      <c r="C816" s="8"/>
    </row>
    <row r="817" ht="15.75" customHeight="1">
      <c r="B817" s="3"/>
      <c r="C817" s="8"/>
    </row>
    <row r="818" ht="15.75" customHeight="1">
      <c r="B818" s="3"/>
      <c r="C818" s="8"/>
    </row>
    <row r="819" ht="15.75" customHeight="1">
      <c r="B819" s="3"/>
      <c r="C819" s="8"/>
    </row>
    <row r="820" ht="15.75" customHeight="1">
      <c r="B820" s="3"/>
      <c r="C820" s="8"/>
    </row>
    <row r="821" ht="15.75" customHeight="1">
      <c r="B821" s="3"/>
      <c r="C821" s="8"/>
    </row>
    <row r="822" ht="15.75" customHeight="1">
      <c r="B822" s="3"/>
      <c r="C822" s="8"/>
    </row>
    <row r="823" ht="15.75" customHeight="1">
      <c r="B823" s="3"/>
      <c r="C823" s="8"/>
    </row>
    <row r="824" ht="15.75" customHeight="1">
      <c r="B824" s="3"/>
      <c r="C824" s="8"/>
    </row>
    <row r="825" ht="15.75" customHeight="1">
      <c r="B825" s="3"/>
      <c r="C825" s="8"/>
    </row>
    <row r="826" ht="15.75" customHeight="1">
      <c r="B826" s="3"/>
      <c r="C826" s="8"/>
    </row>
    <row r="827" ht="15.75" customHeight="1">
      <c r="B827" s="3"/>
      <c r="C827" s="8"/>
    </row>
    <row r="828" ht="15.75" customHeight="1">
      <c r="B828" s="3"/>
      <c r="C828" s="8"/>
    </row>
    <row r="829" ht="15.75" customHeight="1">
      <c r="B829" s="3"/>
      <c r="C829" s="8"/>
    </row>
    <row r="830" ht="15.75" customHeight="1">
      <c r="B830" s="3"/>
      <c r="C830" s="8"/>
    </row>
    <row r="831" ht="15.75" customHeight="1">
      <c r="B831" s="3"/>
      <c r="C831" s="8"/>
    </row>
    <row r="832" ht="15.75" customHeight="1">
      <c r="B832" s="3"/>
      <c r="C832" s="8"/>
    </row>
    <row r="833" ht="15.75" customHeight="1">
      <c r="B833" s="3"/>
      <c r="C833" s="8"/>
    </row>
    <row r="834" ht="15.75" customHeight="1">
      <c r="B834" s="3"/>
      <c r="C834" s="8"/>
    </row>
    <row r="835" ht="15.75" customHeight="1">
      <c r="B835" s="3"/>
      <c r="C835" s="8"/>
    </row>
    <row r="836" ht="15.75" customHeight="1">
      <c r="B836" s="3"/>
      <c r="C836" s="8"/>
    </row>
    <row r="837" ht="15.75" customHeight="1">
      <c r="B837" s="3"/>
      <c r="C837" s="8"/>
    </row>
    <row r="838" ht="15.75" customHeight="1">
      <c r="B838" s="3"/>
      <c r="C838" s="8"/>
    </row>
    <row r="839" ht="15.75" customHeight="1">
      <c r="B839" s="3"/>
      <c r="C839" s="8"/>
    </row>
    <row r="840" ht="15.75" customHeight="1">
      <c r="B840" s="3"/>
      <c r="C840" s="8"/>
    </row>
    <row r="841" ht="15.75" customHeight="1">
      <c r="B841" s="3"/>
      <c r="C841" s="8"/>
    </row>
    <row r="842" ht="15.75" customHeight="1">
      <c r="B842" s="3"/>
      <c r="C842" s="8"/>
    </row>
    <row r="843" ht="15.75" customHeight="1">
      <c r="B843" s="3"/>
      <c r="C843" s="8"/>
    </row>
    <row r="844" ht="15.75" customHeight="1">
      <c r="B844" s="3"/>
      <c r="C844" s="8"/>
    </row>
    <row r="845" ht="15.75" customHeight="1">
      <c r="B845" s="3"/>
      <c r="C845" s="8"/>
    </row>
    <row r="846" ht="15.75" customHeight="1">
      <c r="B846" s="3"/>
      <c r="C846" s="8"/>
    </row>
    <row r="847" ht="15.75" customHeight="1">
      <c r="B847" s="3"/>
      <c r="C847" s="8"/>
    </row>
    <row r="848" ht="15.75" customHeight="1">
      <c r="B848" s="3"/>
      <c r="C848" s="8"/>
    </row>
    <row r="849" ht="15.75" customHeight="1">
      <c r="B849" s="3"/>
      <c r="C849" s="8"/>
    </row>
    <row r="850" ht="15.75" customHeight="1">
      <c r="B850" s="3"/>
      <c r="C850" s="8"/>
    </row>
    <row r="851" ht="15.75" customHeight="1">
      <c r="B851" s="3"/>
      <c r="C851" s="8"/>
    </row>
    <row r="852" ht="15.75" customHeight="1">
      <c r="B852" s="3"/>
      <c r="C852" s="8"/>
    </row>
    <row r="853" ht="15.75" customHeight="1">
      <c r="B853" s="3"/>
      <c r="C853" s="8"/>
    </row>
    <row r="854" ht="15.75" customHeight="1">
      <c r="B854" s="3"/>
      <c r="C854" s="8"/>
    </row>
    <row r="855" ht="15.75" customHeight="1">
      <c r="B855" s="3"/>
      <c r="C855" s="8"/>
    </row>
    <row r="856" ht="15.75" customHeight="1">
      <c r="B856" s="3"/>
      <c r="C856" s="8"/>
    </row>
    <row r="857" ht="15.75" customHeight="1">
      <c r="B857" s="3"/>
      <c r="C857" s="8"/>
    </row>
    <row r="858" ht="15.75" customHeight="1">
      <c r="B858" s="3"/>
      <c r="C858" s="8"/>
    </row>
    <row r="859" ht="15.75" customHeight="1">
      <c r="B859" s="3"/>
      <c r="C859" s="8"/>
    </row>
    <row r="860" ht="15.75" customHeight="1">
      <c r="B860" s="3"/>
      <c r="C860" s="8"/>
    </row>
    <row r="861" ht="15.75" customHeight="1">
      <c r="B861" s="3"/>
      <c r="C861" s="8"/>
    </row>
    <row r="862" ht="15.75" customHeight="1">
      <c r="B862" s="3"/>
      <c r="C862" s="8"/>
    </row>
    <row r="863" ht="15.75" customHeight="1">
      <c r="B863" s="3"/>
      <c r="C863" s="8"/>
    </row>
    <row r="864" ht="15.75" customHeight="1">
      <c r="B864" s="3"/>
      <c r="C864" s="8"/>
    </row>
    <row r="865" ht="15.75" customHeight="1">
      <c r="B865" s="3"/>
      <c r="C865" s="8"/>
    </row>
    <row r="866" ht="15.75" customHeight="1">
      <c r="B866" s="3"/>
      <c r="C866" s="8"/>
    </row>
    <row r="867" ht="15.75" customHeight="1">
      <c r="B867" s="3"/>
      <c r="C867" s="8"/>
    </row>
    <row r="868" ht="15.75" customHeight="1">
      <c r="B868" s="3"/>
      <c r="C868" s="8"/>
    </row>
    <row r="869" ht="15.75" customHeight="1">
      <c r="B869" s="3"/>
      <c r="C869" s="8"/>
    </row>
    <row r="870" ht="15.75" customHeight="1">
      <c r="B870" s="3"/>
      <c r="C870" s="8"/>
    </row>
    <row r="871" ht="15.75" customHeight="1">
      <c r="B871" s="3"/>
      <c r="C871" s="8"/>
    </row>
    <row r="872" ht="15.75" customHeight="1">
      <c r="B872" s="3"/>
      <c r="C872" s="8"/>
    </row>
    <row r="873" ht="15.75" customHeight="1">
      <c r="B873" s="3"/>
      <c r="C873" s="8"/>
    </row>
    <row r="874" ht="15.75" customHeight="1">
      <c r="B874" s="3"/>
      <c r="C874" s="8"/>
    </row>
    <row r="875" ht="15.75" customHeight="1">
      <c r="B875" s="3"/>
      <c r="C875" s="8"/>
    </row>
    <row r="876" ht="15.75" customHeight="1">
      <c r="B876" s="3"/>
      <c r="C876" s="8"/>
    </row>
    <row r="877" ht="15.75" customHeight="1">
      <c r="B877" s="3"/>
      <c r="C877" s="8"/>
    </row>
    <row r="878" ht="15.75" customHeight="1">
      <c r="B878" s="3"/>
      <c r="C878" s="8"/>
    </row>
    <row r="879" ht="15.75" customHeight="1">
      <c r="B879" s="3"/>
      <c r="C879" s="8"/>
    </row>
    <row r="880" ht="15.75" customHeight="1">
      <c r="B880" s="3"/>
      <c r="C880" s="8"/>
    </row>
    <row r="881" ht="15.75" customHeight="1">
      <c r="B881" s="3"/>
      <c r="C881" s="8"/>
    </row>
    <row r="882" ht="15.75" customHeight="1">
      <c r="B882" s="3"/>
      <c r="C882" s="8"/>
    </row>
    <row r="883" ht="15.75" customHeight="1">
      <c r="B883" s="3"/>
      <c r="C883" s="8"/>
    </row>
    <row r="884" ht="15.75" customHeight="1">
      <c r="B884" s="3"/>
      <c r="C884" s="8"/>
    </row>
    <row r="885" ht="15.75" customHeight="1">
      <c r="B885" s="3"/>
      <c r="C885" s="8"/>
    </row>
    <row r="886" ht="15.75" customHeight="1">
      <c r="B886" s="3"/>
      <c r="C886" s="8"/>
    </row>
    <row r="887" ht="15.75" customHeight="1">
      <c r="B887" s="3"/>
      <c r="C887" s="8"/>
    </row>
    <row r="888" ht="15.75" customHeight="1">
      <c r="B888" s="3"/>
      <c r="C888" s="8"/>
    </row>
    <row r="889" ht="15.75" customHeight="1">
      <c r="B889" s="3"/>
      <c r="C889" s="8"/>
    </row>
    <row r="890" ht="15.75" customHeight="1">
      <c r="B890" s="3"/>
      <c r="C890" s="8"/>
    </row>
    <row r="891" ht="15.75" customHeight="1">
      <c r="B891" s="3"/>
      <c r="C891" s="8"/>
    </row>
    <row r="892" ht="15.75" customHeight="1">
      <c r="B892" s="3"/>
      <c r="C892" s="8"/>
    </row>
    <row r="893" ht="15.75" customHeight="1">
      <c r="B893" s="3"/>
      <c r="C893" s="8"/>
    </row>
    <row r="894" ht="15.75" customHeight="1">
      <c r="B894" s="3"/>
      <c r="C894" s="8"/>
    </row>
    <row r="895" ht="15.75" customHeight="1">
      <c r="B895" s="3"/>
      <c r="C895" s="8"/>
    </row>
    <row r="896" ht="15.75" customHeight="1">
      <c r="B896" s="3"/>
      <c r="C896" s="8"/>
    </row>
    <row r="897" ht="15.75" customHeight="1">
      <c r="B897" s="3"/>
      <c r="C897" s="8"/>
    </row>
    <row r="898" ht="15.75" customHeight="1">
      <c r="B898" s="3"/>
      <c r="C898" s="8"/>
    </row>
    <row r="899" ht="15.75" customHeight="1">
      <c r="B899" s="3"/>
      <c r="C899" s="8"/>
    </row>
    <row r="900" ht="15.75" customHeight="1">
      <c r="B900" s="3"/>
      <c r="C900" s="8"/>
    </row>
    <row r="901" ht="15.75" customHeight="1">
      <c r="B901" s="3"/>
      <c r="C901" s="8"/>
    </row>
    <row r="902" ht="15.75" customHeight="1">
      <c r="B902" s="3"/>
      <c r="C902" s="8"/>
    </row>
    <row r="903" ht="15.75" customHeight="1">
      <c r="B903" s="3"/>
      <c r="C903" s="8"/>
    </row>
    <row r="904" ht="15.75" customHeight="1">
      <c r="B904" s="3"/>
      <c r="C904" s="8"/>
    </row>
    <row r="905" ht="15.75" customHeight="1">
      <c r="B905" s="3"/>
      <c r="C905" s="8"/>
    </row>
    <row r="906" ht="15.75" customHeight="1">
      <c r="B906" s="3"/>
      <c r="C906" s="8"/>
    </row>
    <row r="907" ht="15.75" customHeight="1">
      <c r="B907" s="3"/>
      <c r="C907" s="8"/>
    </row>
    <row r="908" ht="15.75" customHeight="1">
      <c r="B908" s="3"/>
      <c r="C908" s="8"/>
    </row>
    <row r="909" ht="15.75" customHeight="1">
      <c r="B909" s="3"/>
      <c r="C909" s="8"/>
    </row>
    <row r="910" ht="15.75" customHeight="1">
      <c r="B910" s="3"/>
      <c r="C910" s="8"/>
    </row>
    <row r="911" ht="15.75" customHeight="1">
      <c r="B911" s="3"/>
      <c r="C911" s="8"/>
    </row>
    <row r="912" ht="15.75" customHeight="1">
      <c r="B912" s="3"/>
      <c r="C912" s="8"/>
    </row>
    <row r="913" ht="15.75" customHeight="1">
      <c r="B913" s="3"/>
      <c r="C913" s="8"/>
    </row>
    <row r="914" ht="15.75" customHeight="1">
      <c r="B914" s="3"/>
      <c r="C914" s="8"/>
    </row>
    <row r="915" ht="15.75" customHeight="1">
      <c r="B915" s="3"/>
      <c r="C915" s="8"/>
    </row>
    <row r="916" ht="15.75" customHeight="1">
      <c r="B916" s="3"/>
      <c r="C916" s="8"/>
    </row>
    <row r="917" ht="15.75" customHeight="1">
      <c r="B917" s="3"/>
      <c r="C917" s="8"/>
    </row>
    <row r="918" ht="15.75" customHeight="1">
      <c r="B918" s="3"/>
      <c r="C918" s="8"/>
    </row>
    <row r="919" ht="15.75" customHeight="1">
      <c r="B919" s="3"/>
      <c r="C919" s="8"/>
    </row>
    <row r="920" ht="15.75" customHeight="1">
      <c r="B920" s="3"/>
      <c r="C920" s="8"/>
    </row>
    <row r="921" ht="15.75" customHeight="1">
      <c r="B921" s="3"/>
      <c r="C921" s="8"/>
    </row>
    <row r="922" ht="15.75" customHeight="1">
      <c r="B922" s="3"/>
      <c r="C922" s="8"/>
    </row>
    <row r="923" ht="15.75" customHeight="1">
      <c r="B923" s="3"/>
      <c r="C923" s="8"/>
    </row>
    <row r="924" ht="15.75" customHeight="1">
      <c r="B924" s="3"/>
      <c r="C924" s="8"/>
    </row>
    <row r="925" ht="15.75" customHeight="1">
      <c r="B925" s="3"/>
      <c r="C925" s="8"/>
    </row>
    <row r="926" ht="15.75" customHeight="1">
      <c r="B926" s="3"/>
      <c r="C926" s="8"/>
    </row>
    <row r="927" ht="15.75" customHeight="1">
      <c r="B927" s="3"/>
      <c r="C927" s="8"/>
    </row>
    <row r="928" ht="15.75" customHeight="1">
      <c r="B928" s="3"/>
      <c r="C928" s="8"/>
    </row>
    <row r="929" ht="15.75" customHeight="1">
      <c r="B929" s="3"/>
      <c r="C929" s="8"/>
    </row>
    <row r="930" ht="15.75" customHeight="1">
      <c r="B930" s="3"/>
      <c r="C930" s="8"/>
    </row>
    <row r="931" ht="15.75" customHeight="1">
      <c r="B931" s="3"/>
      <c r="C931" s="8"/>
    </row>
    <row r="932" ht="15.75" customHeight="1">
      <c r="B932" s="3"/>
      <c r="C932" s="8"/>
    </row>
    <row r="933" ht="15.75" customHeight="1">
      <c r="B933" s="3"/>
      <c r="C933" s="8"/>
    </row>
    <row r="934" ht="15.75" customHeight="1">
      <c r="B934" s="3"/>
      <c r="C934" s="8"/>
    </row>
    <row r="935" ht="15.75" customHeight="1">
      <c r="B935" s="3"/>
      <c r="C935" s="8"/>
    </row>
    <row r="936" ht="15.75" customHeight="1">
      <c r="B936" s="3"/>
      <c r="C936" s="8"/>
    </row>
    <row r="937" ht="15.75" customHeight="1">
      <c r="B937" s="3"/>
      <c r="C937" s="8"/>
    </row>
    <row r="938" ht="15.75" customHeight="1">
      <c r="B938" s="3"/>
      <c r="C938" s="8"/>
    </row>
    <row r="939" ht="15.75" customHeight="1">
      <c r="B939" s="3"/>
      <c r="C939" s="8"/>
    </row>
    <row r="940" ht="15.75" customHeight="1">
      <c r="B940" s="3"/>
      <c r="C940" s="8"/>
    </row>
    <row r="941" ht="15.75" customHeight="1">
      <c r="B941" s="3"/>
      <c r="C941" s="8"/>
    </row>
    <row r="942" ht="15.75" customHeight="1">
      <c r="B942" s="3"/>
      <c r="C942" s="8"/>
    </row>
    <row r="943" ht="15.75" customHeight="1">
      <c r="B943" s="3"/>
      <c r="C943" s="8"/>
    </row>
    <row r="944" ht="15.75" customHeight="1">
      <c r="B944" s="3"/>
      <c r="C944" s="8"/>
    </row>
    <row r="945" ht="15.75" customHeight="1">
      <c r="B945" s="3"/>
      <c r="C945" s="8"/>
    </row>
    <row r="946" ht="15.75" customHeight="1">
      <c r="B946" s="3"/>
      <c r="C946" s="8"/>
    </row>
    <row r="947" ht="15.75" customHeight="1">
      <c r="B947" s="3"/>
      <c r="C947" s="8"/>
    </row>
    <row r="948" ht="15.75" customHeight="1">
      <c r="B948" s="3"/>
      <c r="C948" s="8"/>
    </row>
    <row r="949" ht="15.75" customHeight="1">
      <c r="B949" s="3"/>
      <c r="C949" s="8"/>
    </row>
    <row r="950" ht="15.75" customHeight="1">
      <c r="B950" s="3"/>
      <c r="C950" s="8"/>
    </row>
    <row r="951" ht="15.75" customHeight="1">
      <c r="B951" s="3"/>
      <c r="C951" s="8"/>
    </row>
    <row r="952" ht="15.75" customHeight="1">
      <c r="B952" s="3"/>
      <c r="C952" s="8"/>
    </row>
    <row r="953" ht="15.75" customHeight="1">
      <c r="B953" s="3"/>
      <c r="C953" s="8"/>
    </row>
    <row r="954" ht="15.75" customHeight="1">
      <c r="B954" s="3"/>
      <c r="C954" s="8"/>
    </row>
    <row r="955" ht="15.75" customHeight="1">
      <c r="B955" s="3"/>
      <c r="C955" s="8"/>
    </row>
    <row r="956" ht="15.75" customHeight="1">
      <c r="B956" s="3"/>
      <c r="C956" s="8"/>
    </row>
    <row r="957" ht="15.75" customHeight="1">
      <c r="B957" s="3"/>
      <c r="C957" s="8"/>
    </row>
    <row r="958" ht="15.75" customHeight="1">
      <c r="B958" s="3"/>
      <c r="C958" s="8"/>
    </row>
    <row r="959" ht="15.75" customHeight="1">
      <c r="B959" s="3"/>
      <c r="C959" s="8"/>
    </row>
    <row r="960" ht="15.75" customHeight="1">
      <c r="B960" s="3"/>
      <c r="C960" s="8"/>
    </row>
    <row r="961" ht="15.75" customHeight="1">
      <c r="B961" s="3"/>
      <c r="C961" s="8"/>
    </row>
    <row r="962" ht="15.75" customHeight="1">
      <c r="B962" s="3"/>
      <c r="C962" s="8"/>
    </row>
    <row r="963" ht="15.75" customHeight="1">
      <c r="B963" s="3"/>
      <c r="C963" s="8"/>
    </row>
    <row r="964" ht="15.75" customHeight="1">
      <c r="B964" s="3"/>
      <c r="C964" s="8"/>
    </row>
    <row r="965" ht="15.75" customHeight="1">
      <c r="B965" s="3"/>
      <c r="C965" s="8"/>
    </row>
    <row r="966" ht="15.75" customHeight="1">
      <c r="B966" s="3"/>
      <c r="C966" s="8"/>
    </row>
    <row r="967" ht="15.75" customHeight="1">
      <c r="B967" s="3"/>
      <c r="C967" s="8"/>
    </row>
    <row r="968" ht="15.75" customHeight="1">
      <c r="B968" s="3"/>
      <c r="C968" s="8"/>
    </row>
    <row r="969" ht="15.75" customHeight="1">
      <c r="B969" s="3"/>
      <c r="C969" s="8"/>
    </row>
    <row r="970" ht="15.75" customHeight="1">
      <c r="B970" s="3"/>
      <c r="C970" s="8"/>
    </row>
    <row r="971" ht="15.75" customHeight="1">
      <c r="B971" s="3"/>
      <c r="C971" s="8"/>
    </row>
    <row r="972" ht="15.75" customHeight="1">
      <c r="B972" s="3"/>
      <c r="C972" s="8"/>
    </row>
    <row r="973" ht="15.75" customHeight="1">
      <c r="B973" s="3"/>
      <c r="C973" s="8"/>
    </row>
    <row r="974" ht="15.75" customHeight="1">
      <c r="B974" s="3"/>
      <c r="C974" s="8"/>
    </row>
    <row r="975" ht="15.75" customHeight="1">
      <c r="B975" s="3"/>
      <c r="C975" s="8"/>
    </row>
    <row r="976" ht="15.75" customHeight="1">
      <c r="B976" s="3"/>
      <c r="C976" s="8"/>
    </row>
    <row r="977" ht="15.75" customHeight="1">
      <c r="B977" s="3"/>
      <c r="C977" s="8"/>
    </row>
    <row r="978" ht="15.75" customHeight="1">
      <c r="B978" s="3"/>
      <c r="C978" s="8"/>
    </row>
    <row r="979" ht="15.75" customHeight="1">
      <c r="B979" s="3"/>
      <c r="C979" s="8"/>
    </row>
    <row r="980" ht="15.75" customHeight="1">
      <c r="B980" s="3"/>
      <c r="C980" s="8"/>
    </row>
    <row r="981" ht="15.75" customHeight="1">
      <c r="B981" s="3"/>
      <c r="C981" s="8"/>
    </row>
    <row r="982" ht="15.75" customHeight="1">
      <c r="B982" s="3"/>
      <c r="C982" s="8"/>
    </row>
    <row r="983" ht="15.75" customHeight="1">
      <c r="B983" s="3"/>
      <c r="C983" s="8"/>
    </row>
    <row r="984" ht="15.75" customHeight="1">
      <c r="B984" s="3"/>
      <c r="C984" s="8"/>
    </row>
    <row r="985" ht="15.75" customHeight="1">
      <c r="B985" s="3"/>
      <c r="C985" s="8"/>
    </row>
    <row r="986" ht="15.75" customHeight="1">
      <c r="B986" s="3"/>
      <c r="C986" s="8"/>
    </row>
    <row r="987" ht="15.75" customHeight="1">
      <c r="B987" s="3"/>
      <c r="C987" s="8"/>
    </row>
    <row r="988" ht="15.75" customHeight="1">
      <c r="B988" s="3"/>
      <c r="C988" s="8"/>
    </row>
    <row r="989" ht="15.75" customHeight="1">
      <c r="B989" s="3"/>
      <c r="C989" s="8"/>
    </row>
    <row r="990" ht="15.75" customHeight="1">
      <c r="B990" s="3"/>
      <c r="C990" s="8"/>
    </row>
    <row r="991" ht="15.75" customHeight="1">
      <c r="B991" s="3"/>
      <c r="C991" s="8"/>
    </row>
    <row r="992" ht="15.75" customHeight="1">
      <c r="B992" s="3"/>
      <c r="C992" s="8"/>
    </row>
    <row r="993" ht="15.75" customHeight="1">
      <c r="B993" s="3"/>
      <c r="C993" s="8"/>
    </row>
    <row r="994" ht="15.75" customHeight="1">
      <c r="B994" s="3"/>
      <c r="C994" s="8"/>
    </row>
    <row r="995" ht="15.75" customHeight="1">
      <c r="B995" s="3"/>
      <c r="C995" s="8"/>
    </row>
    <row r="996" ht="15.75" customHeight="1">
      <c r="B996" s="3"/>
      <c r="C996" s="8"/>
    </row>
    <row r="997" ht="15.75" customHeight="1">
      <c r="B997" s="3"/>
      <c r="C997" s="8"/>
    </row>
    <row r="998" ht="15.75" customHeight="1">
      <c r="B998" s="3"/>
      <c r="C998" s="8"/>
    </row>
    <row r="999" ht="15.75" customHeight="1">
      <c r="B999" s="3"/>
      <c r="C999" s="8"/>
    </row>
    <row r="1000" ht="15.75" customHeight="1">
      <c r="B1000" s="3"/>
      <c r="C1000" s="8"/>
    </row>
    <row r="1001" ht="15.75" customHeight="1">
      <c r="B1001" s="3"/>
      <c r="C1001" s="8"/>
    </row>
    <row r="1002" ht="15.75" customHeight="1">
      <c r="B1002" s="3"/>
      <c r="C1002" s="8"/>
    </row>
    <row r="1003" ht="15.75" customHeight="1">
      <c r="B1003" s="3"/>
      <c r="C1003" s="8"/>
    </row>
    <row r="1004" ht="15.75" customHeight="1">
      <c r="B1004" s="3"/>
      <c r="C1004" s="8"/>
    </row>
    <row r="1005" ht="15.75" customHeight="1">
      <c r="B1005" s="3"/>
      <c r="C1005" s="8"/>
    </row>
    <row r="1006" ht="15.75" customHeight="1">
      <c r="B1006" s="3"/>
      <c r="C1006" s="8"/>
    </row>
    <row r="1007" ht="15.75" customHeight="1">
      <c r="B1007" s="3"/>
      <c r="C1007" s="8"/>
    </row>
    <row r="1008" ht="15.75" customHeight="1">
      <c r="B1008" s="3"/>
      <c r="C1008" s="8"/>
    </row>
  </sheetData>
  <hyperlinks>
    <hyperlink r:id="rId1" ref="D16"/>
    <hyperlink r:id="rId2" ref="D17"/>
    <hyperlink r:id="rId3" ref="D18"/>
    <hyperlink r:id="rId4" ref="D25"/>
  </hyperlinks>
  <printOptions/>
  <pageMargins bottom="0.75" footer="0.0" header="0.0" left="0.7" right="0.7" top="0.75"/>
  <pageSetup orientation="landscape"/>
  <drawing r:id="rId5"/>
</worksheet>
</file>