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grams\RainScapes\RainscapesRewardsRebateProgram\Calculators\2024-plannerTools\"/>
    </mc:Choice>
  </mc:AlternateContent>
  <xr:revisionPtr revIDLastSave="0" documentId="13_ncr:1_{E2346511-8C91-44F8-AEE0-69EEB746A66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Plant and Material Calculator" sheetId="5" r:id="rId1"/>
  </sheets>
  <calcPr calcId="191029"/>
  <customWorkbookViews>
    <customWorkbookView name="Somers, Daniel - Personal View" guid="{120EEC6A-FE32-4410-B51C-A88686E930C1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5" l="1"/>
  <c r="B30" i="5"/>
  <c r="B28" i="5"/>
  <c r="A32" i="5"/>
  <c r="A30" i="5"/>
  <c r="A28" i="5"/>
  <c r="B12" i="5" l="1"/>
  <c r="B11" i="5"/>
  <c r="C12" i="5" l="1"/>
  <c r="C11" i="5"/>
  <c r="C13" i="5" l="1"/>
  <c r="C14" i="5" l="1"/>
  <c r="B14" i="5" s="1"/>
  <c r="B13" i="5"/>
  <c r="B15" i="5" l="1"/>
</calcChain>
</file>

<file path=xl/sharedStrings.xml><?xml version="1.0" encoding="utf-8"?>
<sst xmlns="http://schemas.openxmlformats.org/spreadsheetml/2006/main" count="32" uniqueCount="28">
  <si>
    <t>Understory Trees/Large Shrubs</t>
  </si>
  <si>
    <t>coverage in SF</t>
  </si>
  <si>
    <t>Include Understory Trees/Large Shrubs?</t>
  </si>
  <si>
    <t>Medium/Small Shrubs</t>
  </si>
  <si>
    <t>Large Perennials</t>
  </si>
  <si>
    <t>Small Perennials/Groundcovers</t>
  </si>
  <si>
    <t>Minimum Recommendations for Plant Quantity</t>
  </si>
  <si>
    <t>Total:</t>
  </si>
  <si>
    <t>Plant Type</t>
  </si>
  <si>
    <t>Include Medium/Small Shrubs?</t>
  </si>
  <si>
    <t>User Submitted Data</t>
  </si>
  <si>
    <t>Compost thickness (Inches)</t>
  </si>
  <si>
    <t>Mulch thickness (inches)</t>
  </si>
  <si>
    <t>3" of mulch and 2" of compost is recommended</t>
  </si>
  <si>
    <t>Plant Calculator</t>
  </si>
  <si>
    <t>Mulch and Compost Calculator</t>
  </si>
  <si>
    <t>Garden size (Square feet))</t>
  </si>
  <si>
    <t>2 Cubic foot Bags</t>
  </si>
  <si>
    <t>3 Cubic foot Bags</t>
  </si>
  <si>
    <t>Cubic Yards</t>
  </si>
  <si>
    <t>1. Enter garden size in square feet in the user submitted data section</t>
  </si>
  <si>
    <t>2. Enter desired thickness of compost in inches (number only, no symbols)</t>
  </si>
  <si>
    <t>3. Enter desired thickness of compost in inches (number only, no symbols)</t>
  </si>
  <si>
    <t>2. Select "Yes" from dropdown to include understory trees/large shrubs</t>
  </si>
  <si>
    <t>3. Select "Yes" from dropdown to include medium/small shrubs.</t>
  </si>
  <si>
    <t>Click here for Plant Spacing Guide</t>
  </si>
  <si>
    <r>
      <t xml:space="preserve">Plant Calculator Instructions </t>
    </r>
    <r>
      <rPr>
        <b/>
        <i/>
        <sz val="10"/>
        <color theme="7" tint="0.39997558519241921"/>
        <rFont val="Arial"/>
        <family val="2"/>
      </rPr>
      <t>(Use blue cells only)</t>
    </r>
  </si>
  <si>
    <r>
      <t xml:space="preserve">Mulch and Compost Calculator Instructions </t>
    </r>
    <r>
      <rPr>
        <b/>
        <i/>
        <sz val="10"/>
        <color theme="7" tint="0.39997558519241921"/>
        <rFont val="Arial"/>
        <family val="2"/>
      </rPr>
      <t>(Use blue cells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</si>
</sst>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b/>
      <i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i/>
      <sz val="8"/>
      <color theme="0"/>
      <name val="Arial"/>
      <family val="2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b/>
      <i/>
      <sz val="10"/>
      <color theme="7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5" xfId="0" applyFont="1" applyBorder="1"/>
    <xf numFmtId="1" fontId="0" fillId="0" borderId="0" xfId="0" applyNumberFormat="1"/>
    <xf numFmtId="0" fontId="3" fillId="0" borderId="10" xfId="0" applyFon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1" fillId="0" borderId="1" xfId="0" applyFont="1" applyBorder="1"/>
    <xf numFmtId="0" fontId="5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1" fontId="3" fillId="3" borderId="12" xfId="0" applyNumberFormat="1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1" fontId="4" fillId="2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" fontId="1" fillId="4" borderId="9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8" fillId="0" borderId="0" xfId="2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AA65C582-4F30-41A8-BD71-467D598A8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gomerycountymd.gov/DEP/Resources/Files/rainscapes/plant-spacing-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4EAD-468D-47CC-999F-B27886AD5CB5}">
  <dimension ref="A1:H32"/>
  <sheetViews>
    <sheetView tabSelected="1" zoomScale="111" workbookViewId="0">
      <selection activeCell="A16" sqref="A16:B16"/>
    </sheetView>
  </sheetViews>
  <sheetFormatPr defaultRowHeight="12.75" x14ac:dyDescent="0.2"/>
  <cols>
    <col min="1" max="1" width="34.5703125" bestFit="1" customWidth="1"/>
    <col min="2" max="2" width="26.42578125" bestFit="1" customWidth="1"/>
    <col min="3" max="3" width="12.85546875" hidden="1" customWidth="1"/>
  </cols>
  <sheetData>
    <row r="1" spans="1:8" ht="13.5" thickBot="1" x14ac:dyDescent="0.25">
      <c r="A1" s="29" t="s">
        <v>26</v>
      </c>
      <c r="B1" s="31"/>
      <c r="C1" s="1"/>
      <c r="D1" s="1"/>
      <c r="E1" s="1"/>
      <c r="F1" s="1"/>
      <c r="G1" s="1"/>
      <c r="H1" s="1"/>
    </row>
    <row r="2" spans="1:8" x14ac:dyDescent="0.2">
      <c r="A2" s="25" t="s">
        <v>20</v>
      </c>
      <c r="B2" s="26"/>
    </row>
    <row r="3" spans="1:8" x14ac:dyDescent="0.2">
      <c r="A3" s="36" t="s">
        <v>23</v>
      </c>
      <c r="B3" s="37"/>
    </row>
    <row r="4" spans="1:8" ht="13.5" thickBot="1" x14ac:dyDescent="0.25">
      <c r="A4" s="38" t="s">
        <v>24</v>
      </c>
      <c r="B4" s="39"/>
    </row>
    <row r="5" spans="1:8" ht="13.5" thickBot="1" x14ac:dyDescent="0.25">
      <c r="A5" s="29" t="s">
        <v>10</v>
      </c>
      <c r="B5" s="30"/>
      <c r="C5" t="s">
        <v>1</v>
      </c>
    </row>
    <row r="6" spans="1:8" x14ac:dyDescent="0.2">
      <c r="A6" s="8" t="s">
        <v>16</v>
      </c>
      <c r="B6" s="23"/>
    </row>
    <row r="7" spans="1:8" x14ac:dyDescent="0.2">
      <c r="A7" s="6" t="s">
        <v>2</v>
      </c>
      <c r="B7" s="24"/>
    </row>
    <row r="8" spans="1:8" ht="13.5" thickBot="1" x14ac:dyDescent="0.25">
      <c r="A8" s="2" t="s">
        <v>9</v>
      </c>
      <c r="B8" s="24"/>
    </row>
    <row r="9" spans="1:8" ht="13.5" thickBot="1" x14ac:dyDescent="0.25">
      <c r="A9" s="34" t="s">
        <v>14</v>
      </c>
      <c r="B9" s="35"/>
    </row>
    <row r="10" spans="1:8" ht="31.35" customHeight="1" thickBot="1" x14ac:dyDescent="0.25">
      <c r="A10" s="10" t="s">
        <v>8</v>
      </c>
      <c r="B10" s="11" t="s">
        <v>6</v>
      </c>
    </row>
    <row r="11" spans="1:8" x14ac:dyDescent="0.2">
      <c r="A11" s="5" t="s">
        <v>0</v>
      </c>
      <c r="B11" s="12">
        <f>ROUNDUP(IF(B7="Yes",(B6/250),0),0)</f>
        <v>0</v>
      </c>
      <c r="C11">
        <f>(B11*6)*6</f>
        <v>0</v>
      </c>
    </row>
    <row r="12" spans="1:8" x14ac:dyDescent="0.2">
      <c r="A12" s="6" t="s">
        <v>3</v>
      </c>
      <c r="B12" s="13">
        <f>ROUNDUP(IF(B8="Yes",(B6/50),0),0)</f>
        <v>0</v>
      </c>
      <c r="C12">
        <f>(B12*3)*3</f>
        <v>0</v>
      </c>
    </row>
    <row r="13" spans="1:8" x14ac:dyDescent="0.2">
      <c r="A13" s="6" t="s">
        <v>4</v>
      </c>
      <c r="B13" s="14">
        <f>ROUNDUP(C13/2.25,0)</f>
        <v>0</v>
      </c>
      <c r="C13" s="3">
        <f>(B6-SUM(C11:C12))*0.5</f>
        <v>0</v>
      </c>
    </row>
    <row r="14" spans="1:8" ht="13.5" thickBot="1" x14ac:dyDescent="0.25">
      <c r="A14" s="7" t="s">
        <v>5</v>
      </c>
      <c r="B14" s="15">
        <f>ROUNDUP(C14/1,0)</f>
        <v>0</v>
      </c>
      <c r="C14" s="3">
        <f>B6-SUM(C11:C13)</f>
        <v>0</v>
      </c>
    </row>
    <row r="15" spans="1:8" ht="13.5" thickBot="1" x14ac:dyDescent="0.25">
      <c r="A15" s="4" t="s">
        <v>7</v>
      </c>
      <c r="B15" s="16">
        <f>SUM(B11:B14)</f>
        <v>0</v>
      </c>
    </row>
    <row r="16" spans="1:8" x14ac:dyDescent="0.2">
      <c r="A16" s="40" t="s">
        <v>25</v>
      </c>
      <c r="B16" s="40"/>
    </row>
    <row r="17" spans="1:8" x14ac:dyDescent="0.2">
      <c r="A17" s="27"/>
      <c r="B17" s="28"/>
    </row>
    <row r="18" spans="1:8" ht="13.5" thickBot="1" x14ac:dyDescent="0.25"/>
    <row r="19" spans="1:8" ht="13.5" thickBot="1" x14ac:dyDescent="0.25">
      <c r="A19" s="29" t="s">
        <v>27</v>
      </c>
      <c r="B19" s="31"/>
      <c r="C19" s="1"/>
      <c r="D19" s="1"/>
      <c r="E19" s="1"/>
      <c r="F19" s="1"/>
      <c r="G19" s="1"/>
      <c r="H19" s="1"/>
    </row>
    <row r="20" spans="1:8" x14ac:dyDescent="0.2">
      <c r="A20" s="36" t="s">
        <v>20</v>
      </c>
      <c r="B20" s="37"/>
    </row>
    <row r="21" spans="1:8" x14ac:dyDescent="0.2">
      <c r="A21" s="36" t="s">
        <v>21</v>
      </c>
      <c r="B21" s="37"/>
    </row>
    <row r="22" spans="1:8" ht="13.5" thickBot="1" x14ac:dyDescent="0.25">
      <c r="A22" s="38" t="s">
        <v>22</v>
      </c>
      <c r="B22" s="39"/>
    </row>
    <row r="23" spans="1:8" ht="15.75" thickBot="1" x14ac:dyDescent="0.3">
      <c r="A23" s="29" t="s">
        <v>15</v>
      </c>
      <c r="B23" s="31"/>
      <c r="C23" s="9"/>
      <c r="D23" s="9"/>
    </row>
    <row r="24" spans="1:8" ht="13.5" thickBot="1" x14ac:dyDescent="0.25">
      <c r="A24" s="32" t="s">
        <v>13</v>
      </c>
      <c r="B24" s="33"/>
    </row>
    <row r="25" spans="1:8" x14ac:dyDescent="0.2">
      <c r="A25" s="19" t="s">
        <v>11</v>
      </c>
      <c r="B25" s="20" t="s">
        <v>12</v>
      </c>
    </row>
    <row r="26" spans="1:8" ht="13.5" thickBot="1" x14ac:dyDescent="0.25">
      <c r="A26" s="22">
        <v>2</v>
      </c>
      <c r="B26" s="22">
        <v>3</v>
      </c>
    </row>
    <row r="27" spans="1:8" x14ac:dyDescent="0.2">
      <c r="A27" s="21" t="s">
        <v>17</v>
      </c>
      <c r="B27" s="21" t="s">
        <v>17</v>
      </c>
    </row>
    <row r="28" spans="1:8" ht="13.5" thickBot="1" x14ac:dyDescent="0.25">
      <c r="A28" s="17">
        <f>(A26*(B6/12))/2</f>
        <v>0</v>
      </c>
      <c r="B28" s="17">
        <f>(B26*(B6/12))/2</f>
        <v>0</v>
      </c>
    </row>
    <row r="29" spans="1:8" x14ac:dyDescent="0.2">
      <c r="A29" s="21" t="s">
        <v>18</v>
      </c>
      <c r="B29" s="21" t="s">
        <v>18</v>
      </c>
    </row>
    <row r="30" spans="1:8" ht="13.5" thickBot="1" x14ac:dyDescent="0.25">
      <c r="A30" s="17">
        <f>(A26*(B6/12))/3</f>
        <v>0</v>
      </c>
      <c r="B30" s="17">
        <f>(B26*(B6/12))/3</f>
        <v>0</v>
      </c>
    </row>
    <row r="31" spans="1:8" x14ac:dyDescent="0.2">
      <c r="A31" s="21" t="s">
        <v>19</v>
      </c>
      <c r="B31" s="21" t="s">
        <v>19</v>
      </c>
    </row>
    <row r="32" spans="1:8" ht="13.5" thickBot="1" x14ac:dyDescent="0.25">
      <c r="A32" s="18">
        <f>(A26*(B6/12))/27</f>
        <v>0</v>
      </c>
      <c r="B32" s="18">
        <f>(B26*(B6/12))/27</f>
        <v>0</v>
      </c>
    </row>
  </sheetData>
  <mergeCells count="12">
    <mergeCell ref="A5:B5"/>
    <mergeCell ref="A23:B23"/>
    <mergeCell ref="A24:B24"/>
    <mergeCell ref="A9:B9"/>
    <mergeCell ref="A1:B1"/>
    <mergeCell ref="A3:B3"/>
    <mergeCell ref="A4:B4"/>
    <mergeCell ref="A19:B19"/>
    <mergeCell ref="A20:B20"/>
    <mergeCell ref="A21:B21"/>
    <mergeCell ref="A22:B22"/>
    <mergeCell ref="A16:B16"/>
  </mergeCells>
  <dataValidations count="1">
    <dataValidation type="list" allowBlank="1" showInputMessage="1" showErrorMessage="1" sqref="B7:B8" xr:uid="{D088D727-A2E6-472F-B3FA-1F2EEBE73141}">
      <formula1>"Yes, No"</formula1>
    </dataValidation>
  </dataValidations>
  <hyperlinks>
    <hyperlink ref="A16:B16" r:id="rId1" display="Click here for Plant Spacing Guide" xr:uid="{570DB50D-52B4-4063-967E-7F535E6154B4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9373F41805C54BAF329A47FC4F6B63" ma:contentTypeVersion="5" ma:contentTypeDescription="Create a new document." ma:contentTypeScope="" ma:versionID="60176000bc9b69bc201e779353ad6c18">
  <xsd:schema xmlns:xsd="http://www.w3.org/2001/XMLSchema" xmlns:xs="http://www.w3.org/2001/XMLSchema" xmlns:p="http://schemas.microsoft.com/office/2006/metadata/properties" xmlns:ns2="3bf04e42-e854-46bc-b9dc-49ef23de0d36" xmlns:ns3="15610702-b5e2-4d7e-b0b8-101b25e44d94" targetNamespace="http://schemas.microsoft.com/office/2006/metadata/properties" ma:root="true" ma:fieldsID="a875b4407ef0e55c182d4c1a120349b5" ns2:_="" ns3:_="">
    <xsd:import namespace="3bf04e42-e854-46bc-b9dc-49ef23de0d36"/>
    <xsd:import namespace="15610702-b5e2-4d7e-b0b8-101b25e44d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04e42-e854-46bc-b9dc-49ef23de0d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10702-b5e2-4d7e-b0b8-101b25e44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F6715-EF08-400A-95B6-8461324B413A}">
  <ds:schemaRefs>
    <ds:schemaRef ds:uri="http://schemas.microsoft.com/office/2006/metadata/properties"/>
    <ds:schemaRef ds:uri="15610702-b5e2-4d7e-b0b8-101b25e44d9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f04e42-e854-46bc-b9dc-49ef23de0d36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98DA2F-887F-4D6A-8841-841A534F83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71AF11-DCC8-494B-8E6E-555CEDC84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f04e42-e854-46bc-b9dc-49ef23de0d36"/>
    <ds:schemaRef ds:uri="15610702-b5e2-4d7e-b0b8-101b25e44d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 and Material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Daniel.Somers@montgomerycountymd.gov</dc:creator>
  <cp:keywords/>
  <dc:description/>
  <cp:lastModifiedBy>Doughty , Elisabeth</cp:lastModifiedBy>
  <cp:revision/>
  <dcterms:created xsi:type="dcterms:W3CDTF">2017-03-01T22:34:54Z</dcterms:created>
  <dcterms:modified xsi:type="dcterms:W3CDTF">2024-10-15T20:51:39Z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0x010100F49373F41805C54BAF329A47FC4F6B63</vt:lpwstr>
  </property>
</Properties>
</file>