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FY22 Salary Schedules\FY22 Salary Schedules in Excel\"/>
    </mc:Choice>
  </mc:AlternateContent>
  <xr:revisionPtr revIDLastSave="0" documentId="8_{BB371279-21EC-4A36-B354-CBE9348967BA}" xr6:coauthVersionLast="45" xr6:coauthVersionMax="45" xr10:uidLastSave="{00000000-0000-0000-0000-000000000000}"/>
  <bookViews>
    <workbookView xWindow="12360" yWindow="660" windowWidth="18405" windowHeight="15000" xr2:uid="{B608EFFD-4342-4BE3-8CF7-FEE38BF72105}"/>
  </bookViews>
  <sheets>
    <sheet name="F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<sst xmlns="http://schemas.openxmlformats.org/spreadsheetml/2006/main" count="35" uniqueCount="20">
  <si>
    <t>MONTGOMERY COUNTY GOVERNMENT</t>
  </si>
  <si>
    <t>POLICE BARGAINING UNIT UNIFORM SALARY SCHEDULE</t>
  </si>
  <si>
    <t>FISCAL YEAR 2022</t>
  </si>
  <si>
    <t>EFFECTIVE JULY 1, 2021</t>
  </si>
  <si>
    <t>EFFECTIVE JANUARY 2, 2022</t>
  </si>
  <si>
    <t>GWA: 2.50% INCREASE</t>
  </si>
  <si>
    <t>STEP</t>
  </si>
  <si>
    <t>YEAR</t>
  </si>
  <si>
    <t>PO I</t>
  </si>
  <si>
    <t>PO II</t>
  </si>
  <si>
    <t>PO III</t>
  </si>
  <si>
    <t>MPO</t>
  </si>
  <si>
    <t>SGT</t>
  </si>
  <si>
    <t>16 YEAR 
LONGEVITY
(3.5%)</t>
  </si>
  <si>
    <t>17+</t>
  </si>
  <si>
    <t>20 YEAR 
LONGEVITY
(3.5%)</t>
  </si>
  <si>
    <t>21+</t>
  </si>
  <si>
    <t>FY22 Notes:</t>
  </si>
  <si>
    <t>1) Starting salary for Police Officer Candidate is $54,620.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</si>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</sst>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8"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F0EBCD-DCEB-447A-8B82-202F61BD3C96}" name="FOPTable1284822" displayName="FOPTable1284822" ref="A7:G24" totalsRowShown="0" headerRowDxfId="17" dataDxfId="16">
  <tableColumns count="7">
    <tableColumn id="1" xr3:uid="{280886B6-B266-4B34-ADE5-D75ABF00D012}" name="STEP" dataDxfId="15"/>
    <tableColumn id="2" xr3:uid="{7D80861E-95C2-49C4-95D8-163ABDB4212A}" name="YEAR" dataDxfId="14"/>
    <tableColumn id="3" xr3:uid="{EA7504EB-61C9-4197-AC02-702249DE01F5}" name="PO I" dataDxfId="13"/>
    <tableColumn id="4" xr3:uid="{B6F603B1-951F-4DAD-B417-F40F5F5F24BF}" name="PO II" dataDxfId="12"/>
    <tableColumn id="5" xr3:uid="{25FF04E8-CFD5-4C75-89B2-F77C9BC628DE}" name="PO III" dataDxfId="11"/>
    <tableColumn id="6" xr3:uid="{422DF0A4-0E9D-4121-8D50-8266606D945C}" name="MPO" dataDxfId="10"/>
    <tableColumn id="7" xr3:uid="{1760800E-DC78-4855-A617-9E13972F3807}" name="SGT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3A5699-F6D5-4ABF-A133-5A504E7CDD5C}" name="FOPTable128482238" displayName="FOPTable128482238" ref="I7:O24" totalsRowShown="0" headerRowDxfId="8" dataDxfId="7">
  <tableColumns count="7">
    <tableColumn id="1" xr3:uid="{4B0C2A61-99E9-411E-83AD-4575686EFC71}" name="STEP" dataDxfId="6"/>
    <tableColumn id="2" xr3:uid="{3FF62083-488F-41B2-95BE-90D9C773E4BE}" name="YEAR" dataDxfId="5"/>
    <tableColumn id="3" xr3:uid="{07AE6001-644A-4B89-99B8-F308F19204E5}" name="PO I" dataDxfId="4">
      <calculatedColumnFormula>FOPTable1284822[[#This Row],[PO I]]*1.025</calculatedColumnFormula>
    </tableColumn>
    <tableColumn id="4" xr3:uid="{655B0D61-1B63-4D46-B08B-1DB6AA738AB4}" name="PO II" dataDxfId="3">
      <calculatedColumnFormula>FOPTable1284822[[#This Row],[PO II]]*1.025</calculatedColumnFormula>
    </tableColumn>
    <tableColumn id="5" xr3:uid="{FAD9EFD7-6F60-436B-9569-60BC6E225D2A}" name="PO III" dataDxfId="2">
      <calculatedColumnFormula>FOPTable1284822[[#This Row],[PO III]]*1.025</calculatedColumnFormula>
    </tableColumn>
    <tableColumn id="6" xr3:uid="{2E899F0E-260A-46F5-A2C5-E300C7765D8D}" name="MPO" dataDxfId="1">
      <calculatedColumnFormula>FOPTable1284822[[#This Row],[MPO]]*1.025</calculatedColumnFormula>
    </tableColumn>
    <tableColumn id="7" xr3:uid="{2DABE499-4C6C-49D8-8A21-6C373C59423F}" name="SGT" dataDxfId="0">
      <calculatedColumnFormula>FOPTable1284822[[#This Row],[SGT]]*1.025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6CCD-F824-45BA-8639-2CE8A5EA1DA1}">
  <sheetPr>
    <tabColor theme="9" tint="0.79998168889431442"/>
    <pageSetUpPr fitToPage="1"/>
  </sheetPr>
  <dimension ref="A1:P48"/>
  <sheetViews>
    <sheetView showGridLines="0" tabSelected="1" workbookViewId="0"/>
  </sheetViews>
  <sheetFormatPr defaultColWidth="0" defaultRowHeight="15" customHeight="1" zeroHeight="1" x14ac:dyDescent="0.25"/>
  <cols>
    <col min="1" max="7" width="12.5703125" customWidth="1"/>
    <col min="8" max="8" width="8.7109375" customWidth="1"/>
    <col min="9" max="15" width="12.5703125" customWidth="1"/>
    <col min="16" max="16" width="8.7109375" customWidth="1"/>
    <col min="17" max="16384" width="8.7109375" hidden="1"/>
  </cols>
  <sheetData>
    <row r="1" spans="1:15" s="1" customFormat="1" ht="18.75" x14ac:dyDescent="0.3">
      <c r="A1" s="1" t="s">
        <v>0</v>
      </c>
      <c r="I1" s="1" t="s">
        <v>0</v>
      </c>
    </row>
    <row r="2" spans="1:15" s="1" customFormat="1" ht="18.75" x14ac:dyDescent="0.3">
      <c r="A2" s="1" t="s">
        <v>1</v>
      </c>
      <c r="I2" s="1" t="s">
        <v>1</v>
      </c>
    </row>
    <row r="3" spans="1:15" s="1" customFormat="1" ht="18.75" x14ac:dyDescent="0.3">
      <c r="A3" s="1" t="s">
        <v>2</v>
      </c>
      <c r="I3" s="1" t="s">
        <v>2</v>
      </c>
    </row>
    <row r="4" spans="1:15" s="1" customFormat="1" ht="18.75" x14ac:dyDescent="0.3">
      <c r="A4" s="2" t="s">
        <v>3</v>
      </c>
      <c r="I4" s="2" t="s">
        <v>4</v>
      </c>
    </row>
    <row r="5" spans="1:15" s="1" customFormat="1" ht="18.75" x14ac:dyDescent="0.3">
      <c r="A5" s="2"/>
      <c r="B5" s="2"/>
      <c r="I5" s="2" t="s">
        <v>5</v>
      </c>
      <c r="J5" s="2"/>
    </row>
    <row r="6" spans="1:15" x14ac:dyDescent="0.25"/>
    <row r="7" spans="1:15" s="3" customFormat="1" x14ac:dyDescent="0.2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x14ac:dyDescent="0.25">
      <c r="A8" s="4">
        <v>0</v>
      </c>
      <c r="B8" s="4">
        <v>1</v>
      </c>
      <c r="C8" s="5">
        <v>53287.499999999993</v>
      </c>
      <c r="D8" s="5">
        <v>55952.889999999992</v>
      </c>
      <c r="E8" s="5">
        <v>58751.244999999995</v>
      </c>
      <c r="F8" s="5">
        <v>61688.654999999992</v>
      </c>
      <c r="G8" s="5">
        <v>67859.854999999996</v>
      </c>
      <c r="I8" s="4">
        <v>0</v>
      </c>
      <c r="J8" s="4">
        <v>1</v>
      </c>
      <c r="K8" s="5">
        <f>FOPTable1284822[[#This Row],[PO I]]*1.025</f>
        <v>54619.687499999985</v>
      </c>
      <c r="L8" s="5">
        <f>FOPTable1284822[[#This Row],[PO II]]*1.025</f>
        <v>57351.71224999999</v>
      </c>
      <c r="M8" s="5">
        <f>FOPTable1284822[[#This Row],[PO III]]*1.025</f>
        <v>60220.026124999989</v>
      </c>
      <c r="N8" s="5">
        <f>FOPTable1284822[[#This Row],[MPO]]*1.025</f>
        <v>63230.871374999988</v>
      </c>
      <c r="O8" s="5">
        <f>FOPTable1284822[[#This Row],[SGT]]*1.025</f>
        <v>69556.351374999984</v>
      </c>
    </row>
    <row r="9" spans="1:15" x14ac:dyDescent="0.25">
      <c r="A9" s="4">
        <v>1</v>
      </c>
      <c r="B9" s="4">
        <v>2</v>
      </c>
      <c r="C9" s="5">
        <v>55154.084999999992</v>
      </c>
      <c r="D9" s="5">
        <v>57912.854999999996</v>
      </c>
      <c r="E9" s="5">
        <v>60808.649999999994</v>
      </c>
      <c r="F9" s="5">
        <v>63848.574999999997</v>
      </c>
      <c r="G9" s="5">
        <v>70233.939999999988</v>
      </c>
      <c r="I9" s="4">
        <v>1</v>
      </c>
      <c r="J9" s="4">
        <v>2</v>
      </c>
      <c r="K9" s="5">
        <f>FOPTable1284822[[#This Row],[PO I]]*1.025</f>
        <v>56532.937124999989</v>
      </c>
      <c r="L9" s="5">
        <f>FOPTable1284822[[#This Row],[PO II]]*1.025</f>
        <v>59360.676374999988</v>
      </c>
      <c r="M9" s="5">
        <f>FOPTable1284822[[#This Row],[PO III]]*1.025</f>
        <v>62328.866249999992</v>
      </c>
      <c r="N9" s="5">
        <f>FOPTable1284822[[#This Row],[MPO]]*1.025</f>
        <v>65444.789374999993</v>
      </c>
      <c r="O9" s="5">
        <f>FOPTable1284822[[#This Row],[SGT]]*1.025</f>
        <v>71989.788499999981</v>
      </c>
    </row>
    <row r="10" spans="1:15" x14ac:dyDescent="0.25">
      <c r="A10" s="4">
        <v>2</v>
      </c>
      <c r="B10" s="4">
        <v>3</v>
      </c>
      <c r="C10" s="5">
        <v>57084.614999999998</v>
      </c>
      <c r="D10" s="5">
        <v>59938.794999999991</v>
      </c>
      <c r="E10" s="5">
        <v>62938.119999999995</v>
      </c>
      <c r="F10" s="5">
        <v>66085.634999999995</v>
      </c>
      <c r="G10" s="5">
        <v>72692.26999999999</v>
      </c>
      <c r="I10" s="4">
        <v>2</v>
      </c>
      <c r="J10" s="4">
        <v>3</v>
      </c>
      <c r="K10" s="5">
        <f>FOPTable1284822[[#This Row],[PO I]]*1.025</f>
        <v>58511.730374999992</v>
      </c>
      <c r="L10" s="5">
        <f>FOPTable1284822[[#This Row],[PO II]]*1.025</f>
        <v>61437.264874999986</v>
      </c>
      <c r="M10" s="5">
        <f>FOPTable1284822[[#This Row],[PO III]]*1.025</f>
        <v>64511.572999999989</v>
      </c>
      <c r="N10" s="5">
        <f>FOPTable1284822[[#This Row],[MPO]]*1.025</f>
        <v>67737.775874999992</v>
      </c>
      <c r="O10" s="5">
        <f>FOPTable1284822[[#This Row],[SGT]]*1.025</f>
        <v>74509.576749999978</v>
      </c>
    </row>
    <row r="11" spans="1:15" x14ac:dyDescent="0.25">
      <c r="A11" s="4">
        <v>3</v>
      </c>
      <c r="B11" s="4">
        <v>4</v>
      </c>
      <c r="C11" s="5">
        <v>59082.134999999995</v>
      </c>
      <c r="D11" s="5">
        <v>62036.799999999996</v>
      </c>
      <c r="E11" s="5">
        <v>65140.669999999991</v>
      </c>
      <c r="F11" s="5">
        <v>68396.789999999994</v>
      </c>
      <c r="G11" s="5">
        <v>75235.859999999986</v>
      </c>
      <c r="I11" s="4">
        <v>3</v>
      </c>
      <c r="J11" s="4">
        <v>4</v>
      </c>
      <c r="K11" s="5">
        <f>FOPTable1284822[[#This Row],[PO I]]*1.025</f>
        <v>60559.188374999991</v>
      </c>
      <c r="L11" s="5">
        <f>FOPTable1284822[[#This Row],[PO II]]*1.025</f>
        <v>63587.719999999987</v>
      </c>
      <c r="M11" s="5">
        <f>FOPTable1284822[[#This Row],[PO III]]*1.025</f>
        <v>66769.186749999979</v>
      </c>
      <c r="N11" s="5">
        <f>FOPTable1284822[[#This Row],[MPO]]*1.025</f>
        <v>70106.709749999995</v>
      </c>
      <c r="O11" s="5">
        <f>FOPTable1284822[[#This Row],[SGT]]*1.025</f>
        <v>77116.756499999974</v>
      </c>
    </row>
    <row r="12" spans="1:15" x14ac:dyDescent="0.25">
      <c r="A12" s="4">
        <v>4</v>
      </c>
      <c r="B12" s="4">
        <v>5</v>
      </c>
      <c r="C12" s="5">
        <v>61150.704999999994</v>
      </c>
      <c r="D12" s="5">
        <v>64208.899999999994</v>
      </c>
      <c r="E12" s="5">
        <v>67420.36</v>
      </c>
      <c r="F12" s="5">
        <v>70793.204999999987</v>
      </c>
      <c r="G12" s="5">
        <v>77871.814999999988</v>
      </c>
      <c r="I12" s="4">
        <v>4</v>
      </c>
      <c r="J12" s="4">
        <v>5</v>
      </c>
      <c r="K12" s="5">
        <f>FOPTable1284822[[#This Row],[PO I]]*1.025</f>
        <v>62679.472624999988</v>
      </c>
      <c r="L12" s="5">
        <f>FOPTable1284822[[#This Row],[PO II]]*1.025</f>
        <v>65814.122499999983</v>
      </c>
      <c r="M12" s="5">
        <f>FOPTable1284822[[#This Row],[PO III]]*1.025</f>
        <v>69105.868999999992</v>
      </c>
      <c r="N12" s="5">
        <f>FOPTable1284822[[#This Row],[MPO]]*1.025</f>
        <v>72563.03512499998</v>
      </c>
      <c r="O12" s="5">
        <f>FOPTable1284822[[#This Row],[SGT]]*1.025</f>
        <v>79818.610374999975</v>
      </c>
    </row>
    <row r="13" spans="1:15" x14ac:dyDescent="0.25">
      <c r="A13" s="4">
        <v>5</v>
      </c>
      <c r="B13" s="4">
        <v>6</v>
      </c>
      <c r="C13" s="5">
        <v>63293.369999999995</v>
      </c>
      <c r="D13" s="5">
        <v>66458.14</v>
      </c>
      <c r="E13" s="5">
        <v>69782.264999999999</v>
      </c>
      <c r="F13" s="5">
        <v>73270.819999999992</v>
      </c>
      <c r="G13" s="5">
        <v>80597.09</v>
      </c>
      <c r="I13" s="4">
        <v>5</v>
      </c>
      <c r="J13" s="4">
        <v>6</v>
      </c>
      <c r="K13" s="5">
        <f>FOPTable1284822[[#This Row],[PO I]]*1.025</f>
        <v>64875.704249999988</v>
      </c>
      <c r="L13" s="5">
        <f>FOPTable1284822[[#This Row],[PO II]]*1.025</f>
        <v>68119.593499999988</v>
      </c>
      <c r="M13" s="5">
        <f>FOPTable1284822[[#This Row],[PO III]]*1.025</f>
        <v>71526.821624999997</v>
      </c>
      <c r="N13" s="5">
        <f>FOPTable1284822[[#This Row],[MPO]]*1.025</f>
        <v>75102.590499999991</v>
      </c>
      <c r="O13" s="5">
        <f>FOPTable1284822[[#This Row],[SGT]]*1.025</f>
        <v>82612.01724999999</v>
      </c>
    </row>
    <row r="14" spans="1:15" x14ac:dyDescent="0.25">
      <c r="A14" s="4">
        <v>6</v>
      </c>
      <c r="B14" s="4">
        <v>7</v>
      </c>
      <c r="C14" s="5">
        <v>65509.114999999991</v>
      </c>
      <c r="D14" s="5">
        <v>68784.51999999999</v>
      </c>
      <c r="E14" s="5">
        <v>72224.354999999996</v>
      </c>
      <c r="F14" s="5">
        <v>75835.724999999991</v>
      </c>
      <c r="G14" s="5">
        <v>83419.804999999993</v>
      </c>
      <c r="I14" s="4">
        <v>6</v>
      </c>
      <c r="J14" s="4">
        <v>7</v>
      </c>
      <c r="K14" s="5">
        <f>FOPTable1284822[[#This Row],[PO I]]*1.025</f>
        <v>67146.842874999988</v>
      </c>
      <c r="L14" s="5">
        <f>FOPTable1284822[[#This Row],[PO II]]*1.025</f>
        <v>70504.132999999987</v>
      </c>
      <c r="M14" s="5">
        <f>FOPTable1284822[[#This Row],[PO III]]*1.025</f>
        <v>74029.963874999987</v>
      </c>
      <c r="N14" s="5">
        <f>FOPTable1284822[[#This Row],[MPO]]*1.025</f>
        <v>77731.618124999979</v>
      </c>
      <c r="O14" s="5">
        <f>FOPTable1284822[[#This Row],[SGT]]*1.025</f>
        <v>85505.30012499998</v>
      </c>
    </row>
    <row r="15" spans="1:15" x14ac:dyDescent="0.25">
      <c r="A15" s="4">
        <v>7</v>
      </c>
      <c r="B15" s="4">
        <v>8</v>
      </c>
      <c r="C15" s="5">
        <v>67802</v>
      </c>
      <c r="D15" s="5">
        <v>71191.084999999992</v>
      </c>
      <c r="E15" s="5">
        <v>74751.704999999987</v>
      </c>
      <c r="F15" s="5">
        <v>78490.964999999997</v>
      </c>
      <c r="G15" s="5">
        <v>86338.944999999992</v>
      </c>
      <c r="I15" s="4">
        <v>7</v>
      </c>
      <c r="J15" s="4">
        <v>8</v>
      </c>
      <c r="K15" s="5">
        <f>FOPTable1284822[[#This Row],[PO I]]*1.025</f>
        <v>69497.049999999988</v>
      </c>
      <c r="L15" s="5">
        <f>FOPTable1284822[[#This Row],[PO II]]*1.025</f>
        <v>72970.862124999985</v>
      </c>
      <c r="M15" s="5">
        <f>FOPTable1284822[[#This Row],[PO III]]*1.025</f>
        <v>76620.497624999975</v>
      </c>
      <c r="N15" s="5">
        <f>FOPTable1284822[[#This Row],[MPO]]*1.025</f>
        <v>80453.239124999993</v>
      </c>
      <c r="O15" s="5">
        <f>FOPTable1284822[[#This Row],[SGT]]*1.025</f>
        <v>88497.418624999991</v>
      </c>
    </row>
    <row r="16" spans="1:15" x14ac:dyDescent="0.25">
      <c r="A16" s="4">
        <v>8</v>
      </c>
      <c r="B16" s="4">
        <v>9</v>
      </c>
      <c r="C16" s="5">
        <v>70176.084999999992</v>
      </c>
      <c r="D16" s="5">
        <v>73683.924999999988</v>
      </c>
      <c r="E16" s="5">
        <v>77370.404999999999</v>
      </c>
      <c r="F16" s="5">
        <v>81237.554999999993</v>
      </c>
      <c r="G16" s="5">
        <v>89360.599999999991</v>
      </c>
      <c r="I16" s="4">
        <v>8</v>
      </c>
      <c r="J16" s="4">
        <v>9</v>
      </c>
      <c r="K16" s="5">
        <f>FOPTable1284822[[#This Row],[PO I]]*1.025</f>
        <v>71930.487124999985</v>
      </c>
      <c r="L16" s="5">
        <f>FOPTable1284822[[#This Row],[PO II]]*1.025</f>
        <v>75526.023124999978</v>
      </c>
      <c r="M16" s="5">
        <f>FOPTable1284822[[#This Row],[PO III]]*1.025</f>
        <v>79304.665124999985</v>
      </c>
      <c r="N16" s="5">
        <f>FOPTable1284822[[#This Row],[MPO]]*1.025</f>
        <v>83268.493874999986</v>
      </c>
      <c r="O16" s="5">
        <f>FOPTable1284822[[#This Row],[SGT]]*1.025</f>
        <v>91594.614999999976</v>
      </c>
    </row>
    <row r="17" spans="1:15" x14ac:dyDescent="0.25">
      <c r="A17" s="4">
        <v>9</v>
      </c>
      <c r="B17" s="4">
        <v>10</v>
      </c>
      <c r="C17" s="5">
        <v>72631.37</v>
      </c>
      <c r="D17" s="5">
        <v>76263.039999999994</v>
      </c>
      <c r="E17" s="5">
        <v>80077.409999999989</v>
      </c>
      <c r="F17" s="5">
        <v>84081.584999999992</v>
      </c>
      <c r="G17" s="5">
        <v>92489.844999999987</v>
      </c>
      <c r="I17" s="4">
        <v>9</v>
      </c>
      <c r="J17" s="4">
        <v>10</v>
      </c>
      <c r="K17" s="5">
        <f>FOPTable1284822[[#This Row],[PO I]]*1.025</f>
        <v>74447.154249999992</v>
      </c>
      <c r="L17" s="5">
        <f>FOPTable1284822[[#This Row],[PO II]]*1.025</f>
        <v>78169.61599999998</v>
      </c>
      <c r="M17" s="5">
        <f>FOPTable1284822[[#This Row],[PO III]]*1.025</f>
        <v>82079.345249999984</v>
      </c>
      <c r="N17" s="5">
        <f>FOPTable1284822[[#This Row],[MPO]]*1.025</f>
        <v>86183.624624999982</v>
      </c>
      <c r="O17" s="5">
        <f>FOPTable1284822[[#This Row],[SGT]]*1.025</f>
        <v>94802.091124999977</v>
      </c>
    </row>
    <row r="18" spans="1:15" x14ac:dyDescent="0.25">
      <c r="A18" s="4">
        <v>10</v>
      </c>
      <c r="B18" s="4">
        <v>11</v>
      </c>
      <c r="C18" s="5">
        <v>75173.944999999992</v>
      </c>
      <c r="D18" s="5">
        <v>78933.50499999999</v>
      </c>
      <c r="E18" s="5">
        <v>82881.854999999996</v>
      </c>
      <c r="F18" s="5">
        <v>87026.099999999991</v>
      </c>
      <c r="G18" s="5">
        <v>95726.68</v>
      </c>
      <c r="I18" s="4">
        <v>10</v>
      </c>
      <c r="J18" s="4">
        <v>11</v>
      </c>
      <c r="K18" s="5">
        <f>FOPTable1284822[[#This Row],[PO I]]*1.025</f>
        <v>77053.293624999991</v>
      </c>
      <c r="L18" s="5">
        <f>FOPTable1284822[[#This Row],[PO II]]*1.025</f>
        <v>80906.842624999976</v>
      </c>
      <c r="M18" s="5">
        <f>FOPTable1284822[[#This Row],[PO III]]*1.025</f>
        <v>84953.901374999987</v>
      </c>
      <c r="N18" s="5">
        <f>FOPTable1284822[[#This Row],[MPO]]*1.025</f>
        <v>89201.752499999988</v>
      </c>
      <c r="O18" s="5">
        <f>FOPTable1284822[[#This Row],[SGT]]*1.025</f>
        <v>98119.84699999998</v>
      </c>
    </row>
    <row r="19" spans="1:15" x14ac:dyDescent="0.25">
      <c r="A19" s="4">
        <v>11</v>
      </c>
      <c r="B19" s="4">
        <v>12</v>
      </c>
      <c r="C19" s="5">
        <v>77807.87</v>
      </c>
      <c r="D19" s="5">
        <v>81696.334999999992</v>
      </c>
      <c r="E19" s="5">
        <v>85782.724999999991</v>
      </c>
      <c r="F19" s="5">
        <v>90072.114999999991</v>
      </c>
      <c r="G19" s="5">
        <v>99077.194999999992</v>
      </c>
      <c r="I19" s="4">
        <v>11</v>
      </c>
      <c r="J19" s="4">
        <v>12</v>
      </c>
      <c r="K19" s="5">
        <f>FOPTable1284822[[#This Row],[PO I]]*1.025</f>
        <v>79753.066749999984</v>
      </c>
      <c r="L19" s="5">
        <f>FOPTable1284822[[#This Row],[PO II]]*1.025</f>
        <v>83738.743374999991</v>
      </c>
      <c r="M19" s="5">
        <f>FOPTable1284822[[#This Row],[PO III]]*1.025</f>
        <v>87927.293124999982</v>
      </c>
      <c r="N19" s="5">
        <f>FOPTable1284822[[#This Row],[MPO]]*1.025</f>
        <v>92323.917874999985</v>
      </c>
      <c r="O19" s="5">
        <f>FOPTable1284822[[#This Row],[SGT]]*1.025</f>
        <v>101554.12487499998</v>
      </c>
    </row>
    <row r="20" spans="1:15" x14ac:dyDescent="0.25">
      <c r="A20" s="4">
        <v>12</v>
      </c>
      <c r="B20" s="4">
        <v>13</v>
      </c>
      <c r="C20" s="5">
        <v>80530.099999999991</v>
      </c>
      <c r="D20" s="5">
        <v>84554.574999999997</v>
      </c>
      <c r="E20" s="5">
        <v>88785.094999999987</v>
      </c>
      <c r="F20" s="5">
        <v>93224.704999999987</v>
      </c>
      <c r="G20" s="5">
        <v>102545.45</v>
      </c>
      <c r="I20" s="4">
        <v>12</v>
      </c>
      <c r="J20" s="4">
        <v>13</v>
      </c>
      <c r="K20" s="5">
        <f>FOPTable1284822[[#This Row],[PO I]]*1.025</f>
        <v>82543.352499999979</v>
      </c>
      <c r="L20" s="5">
        <f>FOPTable1284822[[#This Row],[PO II]]*1.025</f>
        <v>86668.439374999987</v>
      </c>
      <c r="M20" s="5">
        <f>FOPTable1284822[[#This Row],[PO III]]*1.025</f>
        <v>91004.722374999983</v>
      </c>
      <c r="N20" s="5">
        <f>FOPTable1284822[[#This Row],[MPO]]*1.025</f>
        <v>95555.322624999972</v>
      </c>
      <c r="O20" s="5">
        <f>FOPTable1284822[[#This Row],[SGT]]*1.025</f>
        <v>105109.08624999999</v>
      </c>
    </row>
    <row r="21" spans="1:15" x14ac:dyDescent="0.25">
      <c r="A21" s="4">
        <v>13</v>
      </c>
      <c r="B21" s="4">
        <v>14</v>
      </c>
      <c r="C21" s="5">
        <v>83349.76999999999</v>
      </c>
      <c r="D21" s="5">
        <v>87517.359999999986</v>
      </c>
      <c r="E21" s="5">
        <v>91894.04</v>
      </c>
      <c r="F21" s="5">
        <v>96488.944999999992</v>
      </c>
      <c r="G21" s="5">
        <v>106134.48999999999</v>
      </c>
      <c r="I21" s="4">
        <v>13</v>
      </c>
      <c r="J21" s="4">
        <v>14</v>
      </c>
      <c r="K21" s="5">
        <f>FOPTable1284822[[#This Row],[PO I]]*1.025</f>
        <v>85433.514249999978</v>
      </c>
      <c r="L21" s="5">
        <f>FOPTable1284822[[#This Row],[PO II]]*1.025</f>
        <v>89705.29399999998</v>
      </c>
      <c r="M21" s="5">
        <f>FOPTable1284822[[#This Row],[PO III]]*1.025</f>
        <v>94191.390999999989</v>
      </c>
      <c r="N21" s="5">
        <f>FOPTable1284822[[#This Row],[MPO]]*1.025</f>
        <v>98901.168624999977</v>
      </c>
      <c r="O21" s="5">
        <f>FOPTable1284822[[#This Row],[SGT]]*1.025</f>
        <v>108787.85224999998</v>
      </c>
    </row>
    <row r="22" spans="1:15" x14ac:dyDescent="0.25">
      <c r="A22" s="4">
        <v>14</v>
      </c>
      <c r="B22" s="4">
        <v>15</v>
      </c>
      <c r="C22" s="5">
        <v>86266.87999999999</v>
      </c>
      <c r="D22" s="5">
        <v>90581.64499999999</v>
      </c>
      <c r="E22" s="5">
        <v>95111.59</v>
      </c>
      <c r="F22" s="5">
        <v>99864.834999999992</v>
      </c>
      <c r="G22" s="5">
        <v>109849.38999999998</v>
      </c>
      <c r="I22" s="4">
        <v>14</v>
      </c>
      <c r="J22" s="4">
        <v>15</v>
      </c>
      <c r="K22" s="5">
        <f>FOPTable1284822[[#This Row],[PO I]]*1.025</f>
        <v>88423.551999999981</v>
      </c>
      <c r="L22" s="5">
        <f>FOPTable1284822[[#This Row],[PO II]]*1.025</f>
        <v>92846.186124999978</v>
      </c>
      <c r="M22" s="5">
        <f>FOPTable1284822[[#This Row],[PO III]]*1.025</f>
        <v>97489.379749999993</v>
      </c>
      <c r="N22" s="5">
        <f>FOPTable1284822[[#This Row],[MPO]]*1.025</f>
        <v>102361.45587499999</v>
      </c>
      <c r="O22" s="5">
        <f>FOPTable1284822[[#This Row],[SGT]]*1.025</f>
        <v>112595.62474999997</v>
      </c>
    </row>
    <row r="23" spans="1:15" ht="45" x14ac:dyDescent="0.25">
      <c r="A23" s="6" t="s">
        <v>13</v>
      </c>
      <c r="B23" s="4" t="s">
        <v>14</v>
      </c>
      <c r="C23" s="5">
        <v>89286.220799999981</v>
      </c>
      <c r="D23" s="5">
        <v>93752.002574999977</v>
      </c>
      <c r="E23" s="5">
        <v>98440.495649999983</v>
      </c>
      <c r="F23" s="5">
        <v>103360.10422499997</v>
      </c>
      <c r="G23" s="5">
        <v>113694.11864999997</v>
      </c>
      <c r="I23" s="6" t="s">
        <v>13</v>
      </c>
      <c r="J23" s="4" t="s">
        <v>14</v>
      </c>
      <c r="K23" s="5">
        <f>FOPTable1284822[[#This Row],[PO I]]*1.025</f>
        <v>91518.376319999967</v>
      </c>
      <c r="L23" s="5">
        <f>FOPTable1284822[[#This Row],[PO II]]*1.025</f>
        <v>96095.802639374975</v>
      </c>
      <c r="M23" s="5">
        <f>FOPTable1284822[[#This Row],[PO III]]*1.025</f>
        <v>100901.50804124997</v>
      </c>
      <c r="N23" s="5">
        <f>FOPTable1284822[[#This Row],[MPO]]*1.025</f>
        <v>105944.10683062497</v>
      </c>
      <c r="O23" s="5">
        <f>FOPTable1284822[[#This Row],[SGT]]*1.025</f>
        <v>116536.47161624997</v>
      </c>
    </row>
    <row r="24" spans="1:15" ht="45" x14ac:dyDescent="0.25">
      <c r="A24" s="6" t="s">
        <v>15</v>
      </c>
      <c r="B24" s="4" t="s">
        <v>16</v>
      </c>
      <c r="C24" s="5">
        <v>92411.238527999958</v>
      </c>
      <c r="D24" s="5">
        <v>97033.322665124972</v>
      </c>
      <c r="E24" s="5">
        <v>101885.91299774997</v>
      </c>
      <c r="F24" s="5">
        <v>106977.70787287496</v>
      </c>
      <c r="G24" s="5">
        <v>117673.41280274997</v>
      </c>
      <c r="I24" s="6" t="s">
        <v>15</v>
      </c>
      <c r="J24" s="4" t="s">
        <v>16</v>
      </c>
      <c r="K24" s="5">
        <f>FOPTable1284822[[#This Row],[PO I]]*1.025</f>
        <v>94721.519491199942</v>
      </c>
      <c r="L24" s="5">
        <f>FOPTable1284822[[#This Row],[PO II]]*1.025</f>
        <v>99459.155731753082</v>
      </c>
      <c r="M24" s="5">
        <f>FOPTable1284822[[#This Row],[PO III]]*1.025</f>
        <v>104433.0608226937</v>
      </c>
      <c r="N24" s="5">
        <f>FOPTable1284822[[#This Row],[MPO]]*1.025</f>
        <v>109652.15056969682</v>
      </c>
      <c r="O24" s="5">
        <f>FOPTable1284822[[#This Row],[SGT]]*1.025</f>
        <v>120615.24812281871</v>
      </c>
    </row>
    <row r="25" spans="1:15" x14ac:dyDescent="0.25"/>
    <row r="26" spans="1:15" x14ac:dyDescent="0.25">
      <c r="A26" s="7"/>
      <c r="I26" s="7" t="s">
        <v>17</v>
      </c>
    </row>
    <row r="27" spans="1:15" x14ac:dyDescent="0.25">
      <c r="A27" s="8"/>
      <c r="I27" s="9" t="s">
        <v>18</v>
      </c>
    </row>
    <row r="28" spans="1:15" x14ac:dyDescent="0.25">
      <c r="A28" s="10"/>
      <c r="B28" s="10"/>
      <c r="C28" s="10"/>
      <c r="D28" s="10"/>
      <c r="E28" s="10"/>
      <c r="I28" s="10"/>
      <c r="J28" s="10"/>
      <c r="K28" s="10"/>
      <c r="L28" s="10"/>
      <c r="M28" s="10"/>
    </row>
    <row r="29" spans="1:15" x14ac:dyDescent="0.25">
      <c r="A29" s="10"/>
      <c r="B29" s="10"/>
      <c r="C29" s="10"/>
      <c r="D29" s="10"/>
      <c r="E29" s="10"/>
      <c r="I29" s="10"/>
      <c r="J29" s="10"/>
      <c r="K29" s="10"/>
      <c r="L29" s="10"/>
      <c r="M29" s="10"/>
    </row>
    <row r="30" spans="1:15" x14ac:dyDescent="0.25"/>
    <row r="31" spans="1:15" x14ac:dyDescent="0.25"/>
    <row r="32" spans="1:15" hidden="1" x14ac:dyDescent="0.25"/>
    <row r="33" spans="5:13" hidden="1" x14ac:dyDescent="0.25">
      <c r="E33" t="s">
        <v>19</v>
      </c>
      <c r="M33" t="s">
        <v>19</v>
      </c>
    </row>
    <row r="34" spans="5:13" hidden="1" x14ac:dyDescent="0.25"/>
    <row r="35" spans="5:13" hidden="1" x14ac:dyDescent="0.25"/>
    <row r="36" spans="5:13" ht="14.45" hidden="1" customHeight="1" x14ac:dyDescent="0.25"/>
    <row r="37" spans="5:13" ht="14.45" hidden="1" customHeight="1" x14ac:dyDescent="0.25"/>
    <row r="38" spans="5:13" ht="14.45" hidden="1" customHeight="1" x14ac:dyDescent="0.25"/>
    <row r="39" spans="5:13" ht="14.45" hidden="1" customHeight="1" x14ac:dyDescent="0.25"/>
    <row r="40" spans="5:13" ht="14.45" hidden="1" customHeight="1" x14ac:dyDescent="0.25"/>
    <row r="41" spans="5:13" ht="14.45" hidden="1" customHeight="1" x14ac:dyDescent="0.25"/>
    <row r="42" spans="5:13" ht="14.45" hidden="1" customHeight="1" x14ac:dyDescent="0.25"/>
    <row r="43" spans="5:13" ht="14.45" hidden="1" customHeight="1" x14ac:dyDescent="0.25"/>
    <row r="44" spans="5:13" ht="14.45" hidden="1" customHeight="1" x14ac:dyDescent="0.25"/>
    <row r="45" spans="5:13" ht="14.45" hidden="1" customHeight="1" x14ac:dyDescent="0.25"/>
    <row r="46" spans="5:13" ht="14.45" hidden="1" customHeight="1" x14ac:dyDescent="0.25"/>
    <row r="47" spans="5:13" ht="14.45" hidden="1" customHeight="1" x14ac:dyDescent="0.25"/>
    <row r="48" spans="5:13" ht="14.45" hidden="1" customHeight="1" x14ac:dyDescent="0.25"/>
  </sheetData>
  <pageMargins left="0.7" right="0.7" top="0.75" bottom="0.75" header="0.3" footer="0.3"/>
  <pageSetup scale="67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2021-03-30T17:53:47Z</dcterms:created>
  <dcterms:modified xsi:type="dcterms:W3CDTF">2021-03-30T17:54:04Z</dcterms:modified>
</cp:coreProperties>
</file>