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2 Fix\"/>
    </mc:Choice>
  </mc:AlternateContent>
  <xr:revisionPtr revIDLastSave="0" documentId="13_ncr:1_{3402C5F3-5E4E-4C58-942F-18BBC0B88F0A}" xr6:coauthVersionLast="47" xr6:coauthVersionMax="47" xr10:uidLastSave="{00000000-0000-0000-0000-000000000000}"/>
  <bookViews>
    <workbookView xWindow="13920" yWindow="1170" windowWidth="24945" windowHeight="14355" xr2:uid="{4A432EA3-7EDA-439F-84D0-57346672B7C6}"/>
  </bookViews>
  <sheets>
    <sheet name="OPTS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</calcChain>
</file>

<file path=xl/sharedStrings.xml><?xml version="1.0" encoding="utf-8"?>
<sst xmlns="http://schemas.openxmlformats.org/spreadsheetml/2006/main" count="21" uniqueCount="12">
  <si>
    <t>MONTGOMERY COUNTY GOVERNMENT</t>
  </si>
  <si>
    <t>OFFICE, PROFESSIONAL &amp; TECHNICAL AND SERVICE, LABOR, AND TRADES (MCGEO OPT/SLT) BARGAINING UNIT SALARY SCHEDULE</t>
  </si>
  <si>
    <t>FISCAL YEAR 2022</t>
  </si>
  <si>
    <t>EFFECTIVE JULY 1, 2021</t>
  </si>
  <si>
    <t>EFFECTIVE JUNE 19, 2022</t>
  </si>
  <si>
    <t>GWA: $1,684 INCREASE</t>
  </si>
  <si>
    <t>GRADE</t>
  </si>
  <si>
    <t>MINIMUM</t>
  </si>
  <si>
    <t>MIDPOINT</t>
  </si>
  <si>
    <t>MAXIMUM</t>
  </si>
  <si>
    <t>18 YEAR 
LONGEVITY
(3%)</t>
  </si>
  <si>
    <t>24 YEAR 
LONGEVITY
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</si>
</sst>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0" fillId="0" borderId="0" xfId="0" applyNumberFormat="1" applyFill="1"/>
  </cellXfs>
  <cellStyles count="1">
    <cellStyle name="Normal" xfId="0" builtinId="0"/>
  </cellStyles>
  <dxfs count="14"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D06BCB-08E6-48B6-8C94-71FCB143F1BF}" name="OPTSLTTable15928" displayName="OPTSLTTable15928" ref="A7:F31" totalsRowShown="0" headerRowDxfId="13">
  <tableColumns count="6">
    <tableColumn id="1" xr3:uid="{FCD65312-472D-4D66-A717-D2BFBD9FFF9D}" name="GRADE" dataDxfId="12"/>
    <tableColumn id="2" xr3:uid="{8A63D967-19B6-46AB-97E6-F3F1B48DE11D}" name="MINIMUM" dataDxfId="11"/>
    <tableColumn id="3" xr3:uid="{BFDFFC80-7F36-4456-A2C1-FCC47C0F5F87}" name="MIDPOINT" dataDxfId="10"/>
    <tableColumn id="4" xr3:uid="{025EC09F-F553-454A-9943-C00566CEE1C9}" name="MAXIMUM" dataDxfId="9"/>
    <tableColumn id="5" xr3:uid="{5D6A2122-C3F0-4320-BB1E-A4DFE1A84B3B}" name="18 YEAR _x000a_LONGEVITY_x000a_(3%)" dataDxfId="8"/>
    <tableColumn id="6" xr3:uid="{8677F7B7-9405-4F49-B9CB-B29B3916E7E3}" name="24 YEAR _x000a_LONGEVITY_x000a_(3%)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DB95E7-5FF4-4711-9A03-DE541846985D}" name="OPTSLTTable1592847" displayName="OPTSLTTable1592847" ref="H7:M31" totalsRowShown="0" headerRowDxfId="6">
  <tableColumns count="6">
    <tableColumn id="1" xr3:uid="{705FBA78-DD54-433C-A8D8-C5E6142C2A5E}" name="GRADE" dataDxfId="5"/>
    <tableColumn id="2" xr3:uid="{4D5021BD-7C9E-46A9-B1DB-27653B8A6944}" name="MINIMUM" dataDxfId="4">
      <calculatedColumnFormula>OPTSLTTable15928[[#This Row],[MINIMUM]]+1684</calculatedColumnFormula>
    </tableColumn>
    <tableColumn id="3" xr3:uid="{CB585949-D3C1-4617-83C3-A0B2D4EA2CF4}" name="MIDPOINT" dataDxfId="3">
      <calculatedColumnFormula>OPTSLTTable15928[[#This Row],[MIDPOINT]]+1684</calculatedColumnFormula>
    </tableColumn>
    <tableColumn id="4" xr3:uid="{6870CF9A-1F7D-42A5-8255-5B28DAB0C4CA}" name="MAXIMUM" dataDxfId="2">
      <calculatedColumnFormula>OPTSLTTable15928[[#This Row],[MAXIMUM]]+1684</calculatedColumnFormula>
    </tableColumn>
    <tableColumn id="5" xr3:uid="{CBA32DE4-032D-491D-9B52-FD39399813EE}" name="18 YEAR _x000a_LONGEVITY_x000a_(3%)" dataDxfId="1"/>
    <tableColumn id="6" xr3:uid="{3081B5E9-AC9B-4593-9A36-B26E85020ED3}" name="24 YEAR _x000a_LONGEVITY_x000a_(3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B806-3483-4CE9-A015-1937296FFE34}">
  <sheetPr>
    <tabColor theme="9" tint="0.79998168889431442"/>
    <pageSetUpPr fitToPage="1"/>
  </sheetPr>
  <dimension ref="A1:N36"/>
  <sheetViews>
    <sheetView showGridLines="0" tabSelected="1" workbookViewId="0"/>
  </sheetViews>
  <sheetFormatPr defaultColWidth="0" defaultRowHeight="15" customHeight="1" zeroHeight="1" x14ac:dyDescent="0.25"/>
  <cols>
    <col min="1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9" t="s">
        <v>1</v>
      </c>
      <c r="B2" s="9"/>
      <c r="C2" s="9"/>
      <c r="D2" s="9"/>
      <c r="E2" s="9"/>
      <c r="F2" s="9"/>
      <c r="H2" s="9" t="s">
        <v>1</v>
      </c>
      <c r="I2" s="9"/>
      <c r="J2" s="9"/>
      <c r="K2" s="9"/>
      <c r="L2" s="9"/>
      <c r="M2" s="9"/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/>
    <row r="7" spans="1:13" s="3" customFormat="1" ht="45" x14ac:dyDescent="0.2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4" t="s">
        <v>11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10</v>
      </c>
      <c r="M7" s="4" t="s">
        <v>11</v>
      </c>
    </row>
    <row r="8" spans="1:13" x14ac:dyDescent="0.25">
      <c r="A8" s="5">
        <v>5</v>
      </c>
      <c r="B8" s="6">
        <v>32488</v>
      </c>
      <c r="C8" s="6">
        <v>38446</v>
      </c>
      <c r="D8" s="6">
        <v>44404</v>
      </c>
      <c r="E8" s="6">
        <v>45736</v>
      </c>
      <c r="F8" s="6">
        <v>47108</v>
      </c>
      <c r="H8" s="5">
        <v>5</v>
      </c>
      <c r="I8" s="6">
        <f>OPTSLTTable15928[[#This Row],[MINIMUM]]+1684</f>
        <v>34172</v>
      </c>
      <c r="J8" s="6">
        <f>OPTSLTTable15928[[#This Row],[MIDPOINT]]+1684</f>
        <v>40130</v>
      </c>
      <c r="K8" s="6">
        <f>OPTSLTTable15928[[#This Row],[MAXIMUM]]+1684</f>
        <v>46088</v>
      </c>
      <c r="L8" s="10">
        <v>47470.64</v>
      </c>
      <c r="M8" s="10">
        <v>48894.7592</v>
      </c>
    </row>
    <row r="9" spans="1:13" x14ac:dyDescent="0.25">
      <c r="A9" s="5">
        <v>6</v>
      </c>
      <c r="B9" s="6">
        <v>32488</v>
      </c>
      <c r="C9" s="6">
        <v>39371</v>
      </c>
      <c r="D9" s="6">
        <v>46255</v>
      </c>
      <c r="E9" s="6">
        <v>47642</v>
      </c>
      <c r="F9" s="6">
        <v>49071</v>
      </c>
      <c r="H9" s="5">
        <v>6</v>
      </c>
      <c r="I9" s="6">
        <f>OPTSLTTable15928[[#This Row],[MINIMUM]]+1684</f>
        <v>34172</v>
      </c>
      <c r="J9" s="6">
        <f>OPTSLTTable15928[[#This Row],[MIDPOINT]]+1684</f>
        <v>41055</v>
      </c>
      <c r="K9" s="6">
        <f>OPTSLTTable15928[[#This Row],[MAXIMUM]]+1684</f>
        <v>47939</v>
      </c>
      <c r="L9" s="10">
        <v>49377.17</v>
      </c>
      <c r="M9" s="10">
        <v>50858.485099999998</v>
      </c>
    </row>
    <row r="10" spans="1:13" x14ac:dyDescent="0.25">
      <c r="A10" s="5">
        <v>7</v>
      </c>
      <c r="B10" s="6">
        <v>32488</v>
      </c>
      <c r="C10" s="6">
        <v>40360</v>
      </c>
      <c r="D10" s="6">
        <v>48232</v>
      </c>
      <c r="E10" s="6">
        <v>49678</v>
      </c>
      <c r="F10" s="6">
        <v>51169</v>
      </c>
      <c r="H10" s="5">
        <v>7</v>
      </c>
      <c r="I10" s="6">
        <f>OPTSLTTable15928[[#This Row],[MINIMUM]]+1684</f>
        <v>34172</v>
      </c>
      <c r="J10" s="6">
        <f>OPTSLTTable15928[[#This Row],[MIDPOINT]]+1684</f>
        <v>42044</v>
      </c>
      <c r="K10" s="6">
        <f>OPTSLTTable15928[[#This Row],[MAXIMUM]]+1684</f>
        <v>49916</v>
      </c>
      <c r="L10" s="10">
        <v>51413.48</v>
      </c>
      <c r="M10" s="10">
        <v>52955.884400000003</v>
      </c>
    </row>
    <row r="11" spans="1:13" x14ac:dyDescent="0.25">
      <c r="A11" s="5">
        <v>8</v>
      </c>
      <c r="B11" s="6">
        <v>32488</v>
      </c>
      <c r="C11" s="6">
        <v>41457</v>
      </c>
      <c r="D11" s="6">
        <v>50426</v>
      </c>
      <c r="E11" s="6">
        <v>51940</v>
      </c>
      <c r="F11" s="6">
        <v>53497</v>
      </c>
      <c r="H11" s="5">
        <v>8</v>
      </c>
      <c r="I11" s="6">
        <f>OPTSLTTable15928[[#This Row],[MINIMUM]]+1684</f>
        <v>34172</v>
      </c>
      <c r="J11" s="6">
        <f>OPTSLTTable15928[[#This Row],[MIDPOINT]]+1684</f>
        <v>43141</v>
      </c>
      <c r="K11" s="6">
        <f>OPTSLTTable15928[[#This Row],[MAXIMUM]]+1684</f>
        <v>52110</v>
      </c>
      <c r="L11" s="10">
        <v>53673.3</v>
      </c>
      <c r="M11" s="10">
        <v>55283.499000000003</v>
      </c>
    </row>
    <row r="12" spans="1:13" x14ac:dyDescent="0.25">
      <c r="A12" s="5">
        <v>9</v>
      </c>
      <c r="B12" s="6">
        <v>33488</v>
      </c>
      <c r="C12" s="6">
        <v>43111</v>
      </c>
      <c r="D12" s="6">
        <v>52734</v>
      </c>
      <c r="E12" s="6">
        <v>54316</v>
      </c>
      <c r="F12" s="6">
        <v>55946</v>
      </c>
      <c r="H12" s="5">
        <v>9</v>
      </c>
      <c r="I12" s="6">
        <f>OPTSLTTable15928[[#This Row],[MINIMUM]]+1684</f>
        <v>35172</v>
      </c>
      <c r="J12" s="6">
        <f>OPTSLTTable15928[[#This Row],[MIDPOINT]]+1684</f>
        <v>44795</v>
      </c>
      <c r="K12" s="6">
        <f>OPTSLTTable15928[[#This Row],[MAXIMUM]]+1684</f>
        <v>54418</v>
      </c>
      <c r="L12" s="10">
        <v>56050.54</v>
      </c>
      <c r="M12" s="10">
        <v>57732.056199999999</v>
      </c>
    </row>
    <row r="13" spans="1:13" x14ac:dyDescent="0.25">
      <c r="A13" s="5">
        <v>10</v>
      </c>
      <c r="B13" s="6">
        <v>34831</v>
      </c>
      <c r="C13" s="6">
        <v>45027</v>
      </c>
      <c r="D13" s="6">
        <v>55223</v>
      </c>
      <c r="E13" s="6">
        <v>56880</v>
      </c>
      <c r="F13" s="6">
        <v>58586</v>
      </c>
      <c r="H13" s="5">
        <v>10</v>
      </c>
      <c r="I13" s="6">
        <f>OPTSLTTable15928[[#This Row],[MINIMUM]]+1684</f>
        <v>36515</v>
      </c>
      <c r="J13" s="6">
        <f>OPTSLTTable15928[[#This Row],[MIDPOINT]]+1684</f>
        <v>46711</v>
      </c>
      <c r="K13" s="6">
        <f>OPTSLTTable15928[[#This Row],[MAXIMUM]]+1684</f>
        <v>56907</v>
      </c>
      <c r="L13" s="10">
        <v>58614.21</v>
      </c>
      <c r="M13" s="10">
        <v>60372.636299999998</v>
      </c>
    </row>
    <row r="14" spans="1:13" x14ac:dyDescent="0.25">
      <c r="A14" s="5">
        <v>11</v>
      </c>
      <c r="B14" s="6">
        <v>36240</v>
      </c>
      <c r="C14" s="6">
        <v>47031</v>
      </c>
      <c r="D14" s="6">
        <v>57822</v>
      </c>
      <c r="E14" s="6">
        <v>59555</v>
      </c>
      <c r="F14" s="6">
        <v>61342</v>
      </c>
      <c r="H14" s="5">
        <v>11</v>
      </c>
      <c r="I14" s="6">
        <f>OPTSLTTable15928[[#This Row],[MINIMUM]]+1684</f>
        <v>37924</v>
      </c>
      <c r="J14" s="6">
        <f>OPTSLTTable15928[[#This Row],[MIDPOINT]]+1684</f>
        <v>48715</v>
      </c>
      <c r="K14" s="6">
        <f>OPTSLTTable15928[[#This Row],[MAXIMUM]]+1684</f>
        <v>59506</v>
      </c>
      <c r="L14" s="10">
        <v>61291.18</v>
      </c>
      <c r="M14" s="10">
        <v>63129.915400000005</v>
      </c>
    </row>
    <row r="15" spans="1:13" x14ac:dyDescent="0.25">
      <c r="A15" s="5">
        <v>12</v>
      </c>
      <c r="B15" s="6">
        <v>37707</v>
      </c>
      <c r="C15" s="6">
        <v>49131</v>
      </c>
      <c r="D15" s="6">
        <v>60555</v>
      </c>
      <c r="E15" s="6">
        <v>62371</v>
      </c>
      <c r="F15" s="6">
        <v>64242</v>
      </c>
      <c r="H15" s="5">
        <v>12</v>
      </c>
      <c r="I15" s="6">
        <f>OPTSLTTable15928[[#This Row],[MINIMUM]]+1684</f>
        <v>39391</v>
      </c>
      <c r="J15" s="6">
        <f>OPTSLTTable15928[[#This Row],[MIDPOINT]]+1684</f>
        <v>50815</v>
      </c>
      <c r="K15" s="6">
        <f>OPTSLTTable15928[[#This Row],[MAXIMUM]]+1684</f>
        <v>62239</v>
      </c>
      <c r="L15" s="10">
        <v>64106.17</v>
      </c>
      <c r="M15" s="10">
        <v>66029.355100000001</v>
      </c>
    </row>
    <row r="16" spans="1:13" x14ac:dyDescent="0.25">
      <c r="A16" s="5">
        <v>13</v>
      </c>
      <c r="B16" s="6">
        <v>39261</v>
      </c>
      <c r="C16" s="6">
        <v>51343</v>
      </c>
      <c r="D16" s="6">
        <v>63425</v>
      </c>
      <c r="E16" s="6">
        <v>65328</v>
      </c>
      <c r="F16" s="6">
        <v>67287</v>
      </c>
      <c r="H16" s="5">
        <v>13</v>
      </c>
      <c r="I16" s="6">
        <f>OPTSLTTable15928[[#This Row],[MINIMUM]]+1684</f>
        <v>40945</v>
      </c>
      <c r="J16" s="6">
        <f>OPTSLTTable15928[[#This Row],[MIDPOINT]]+1684</f>
        <v>53027</v>
      </c>
      <c r="K16" s="6">
        <f>OPTSLTTable15928[[#This Row],[MAXIMUM]]+1684</f>
        <v>65109</v>
      </c>
      <c r="L16" s="10">
        <v>67062.27</v>
      </c>
      <c r="M16" s="10">
        <v>69074.138100000011</v>
      </c>
    </row>
    <row r="17" spans="1:13" x14ac:dyDescent="0.25">
      <c r="A17" s="5">
        <v>14</v>
      </c>
      <c r="B17" s="6">
        <v>40893</v>
      </c>
      <c r="C17" s="6">
        <v>53670</v>
      </c>
      <c r="D17" s="6">
        <v>66446</v>
      </c>
      <c r="E17" s="6">
        <v>68439</v>
      </c>
      <c r="F17" s="6">
        <v>70492</v>
      </c>
      <c r="H17" s="5">
        <v>14</v>
      </c>
      <c r="I17" s="6">
        <f>OPTSLTTable15928[[#This Row],[MINIMUM]]+1684</f>
        <v>42577</v>
      </c>
      <c r="J17" s="6">
        <f>OPTSLTTable15928[[#This Row],[MIDPOINT]]+1684</f>
        <v>55354</v>
      </c>
      <c r="K17" s="6">
        <f>OPTSLTTable15928[[#This Row],[MAXIMUM]]+1684</f>
        <v>68130</v>
      </c>
      <c r="L17" s="10">
        <v>70173.900000000009</v>
      </c>
      <c r="M17" s="10">
        <v>72279.117000000013</v>
      </c>
    </row>
    <row r="18" spans="1:13" x14ac:dyDescent="0.25">
      <c r="A18" s="5">
        <v>15</v>
      </c>
      <c r="B18" s="6">
        <v>42601</v>
      </c>
      <c r="C18" s="6">
        <v>56102</v>
      </c>
      <c r="D18" s="6">
        <v>69604</v>
      </c>
      <c r="E18" s="6">
        <v>71692</v>
      </c>
      <c r="F18" s="6">
        <v>73842</v>
      </c>
      <c r="H18" s="5">
        <v>15</v>
      </c>
      <c r="I18" s="6">
        <f>OPTSLTTable15928[[#This Row],[MINIMUM]]+1684</f>
        <v>44285</v>
      </c>
      <c r="J18" s="6">
        <f>OPTSLTTable15928[[#This Row],[MIDPOINT]]+1684</f>
        <v>57786</v>
      </c>
      <c r="K18" s="6">
        <f>OPTSLTTable15928[[#This Row],[MAXIMUM]]+1684</f>
        <v>71288</v>
      </c>
      <c r="L18" s="10">
        <v>73426.64</v>
      </c>
      <c r="M18" s="10">
        <v>75629.439200000008</v>
      </c>
    </row>
    <row r="19" spans="1:13" x14ac:dyDescent="0.25">
      <c r="A19" s="5">
        <v>16</v>
      </c>
      <c r="B19" s="6">
        <v>44421</v>
      </c>
      <c r="C19" s="6">
        <v>58676</v>
      </c>
      <c r="D19" s="6">
        <v>72930</v>
      </c>
      <c r="E19" s="6">
        <v>75118</v>
      </c>
      <c r="F19" s="6">
        <v>77371</v>
      </c>
      <c r="H19" s="5">
        <v>16</v>
      </c>
      <c r="I19" s="6">
        <f>OPTSLTTable15928[[#This Row],[MINIMUM]]+1684</f>
        <v>46105</v>
      </c>
      <c r="J19" s="6">
        <f>OPTSLTTable15928[[#This Row],[MIDPOINT]]+1684</f>
        <v>60360</v>
      </c>
      <c r="K19" s="6">
        <f>OPTSLTTable15928[[#This Row],[MAXIMUM]]+1684</f>
        <v>74614</v>
      </c>
      <c r="L19" s="10">
        <v>76852.42</v>
      </c>
      <c r="M19" s="10">
        <v>79157.992599999998</v>
      </c>
    </row>
    <row r="20" spans="1:13" x14ac:dyDescent="0.25">
      <c r="A20" s="5">
        <v>17</v>
      </c>
      <c r="B20" s="6">
        <v>46436</v>
      </c>
      <c r="C20" s="6">
        <v>61428</v>
      </c>
      <c r="D20" s="6">
        <v>76419</v>
      </c>
      <c r="E20" s="6">
        <v>78712</v>
      </c>
      <c r="F20" s="6">
        <v>81073</v>
      </c>
      <c r="H20" s="5">
        <v>17</v>
      </c>
      <c r="I20" s="6">
        <f>OPTSLTTable15928[[#This Row],[MINIMUM]]+1684</f>
        <v>48120</v>
      </c>
      <c r="J20" s="6">
        <f>OPTSLTTable15928[[#This Row],[MIDPOINT]]+1684</f>
        <v>63112</v>
      </c>
      <c r="K20" s="6">
        <f>OPTSLTTable15928[[#This Row],[MAXIMUM]]+1684</f>
        <v>78103</v>
      </c>
      <c r="L20" s="10">
        <v>80446.09</v>
      </c>
      <c r="M20" s="10">
        <v>82859.472699999998</v>
      </c>
    </row>
    <row r="21" spans="1:13" x14ac:dyDescent="0.25">
      <c r="A21" s="5">
        <v>18</v>
      </c>
      <c r="B21" s="6">
        <v>48566</v>
      </c>
      <c r="C21" s="6">
        <v>64326</v>
      </c>
      <c r="D21" s="6">
        <v>80086</v>
      </c>
      <c r="E21" s="6">
        <v>82488</v>
      </c>
      <c r="F21" s="6">
        <v>84963</v>
      </c>
      <c r="H21" s="5">
        <v>18</v>
      </c>
      <c r="I21" s="6">
        <f>OPTSLTTable15928[[#This Row],[MINIMUM]]+1684</f>
        <v>50250</v>
      </c>
      <c r="J21" s="6">
        <f>OPTSLTTable15928[[#This Row],[MIDPOINT]]+1684</f>
        <v>66010</v>
      </c>
      <c r="K21" s="6">
        <f>OPTSLTTable15928[[#This Row],[MAXIMUM]]+1684</f>
        <v>81770</v>
      </c>
      <c r="L21" s="10">
        <v>84223.1</v>
      </c>
      <c r="M21" s="10">
        <v>86749.793000000005</v>
      </c>
    </row>
    <row r="22" spans="1:13" x14ac:dyDescent="0.25">
      <c r="A22" s="5">
        <v>19</v>
      </c>
      <c r="B22" s="6">
        <v>50855</v>
      </c>
      <c r="C22" s="6">
        <v>67393</v>
      </c>
      <c r="D22" s="6">
        <v>83931</v>
      </c>
      <c r="E22" s="6">
        <v>86449</v>
      </c>
      <c r="F22" s="6">
        <v>89042</v>
      </c>
      <c r="H22" s="5">
        <v>19</v>
      </c>
      <c r="I22" s="6">
        <f>OPTSLTTable15928[[#This Row],[MINIMUM]]+1684</f>
        <v>52539</v>
      </c>
      <c r="J22" s="6">
        <f>OPTSLTTable15928[[#This Row],[MIDPOINT]]+1684</f>
        <v>69077</v>
      </c>
      <c r="K22" s="6">
        <f>OPTSLTTable15928[[#This Row],[MAXIMUM]]+1684</f>
        <v>85615</v>
      </c>
      <c r="L22" s="10">
        <v>88183.45</v>
      </c>
      <c r="M22" s="10">
        <v>90828.953500000003</v>
      </c>
    </row>
    <row r="23" spans="1:13" x14ac:dyDescent="0.25">
      <c r="A23" s="5">
        <v>20</v>
      </c>
      <c r="B23" s="6">
        <v>53246</v>
      </c>
      <c r="C23" s="6">
        <v>70607</v>
      </c>
      <c r="D23" s="6">
        <v>87969</v>
      </c>
      <c r="E23" s="6">
        <v>90608</v>
      </c>
      <c r="F23" s="6">
        <v>93326</v>
      </c>
      <c r="H23" s="5">
        <v>20</v>
      </c>
      <c r="I23" s="6">
        <f>OPTSLTTable15928[[#This Row],[MINIMUM]]+1684</f>
        <v>54930</v>
      </c>
      <c r="J23" s="6">
        <f>OPTSLTTable15928[[#This Row],[MIDPOINT]]+1684</f>
        <v>72291</v>
      </c>
      <c r="K23" s="6">
        <f>OPTSLTTable15928[[#This Row],[MAXIMUM]]+1684</f>
        <v>89653</v>
      </c>
      <c r="L23" s="10">
        <v>92342.59</v>
      </c>
      <c r="M23" s="10">
        <v>95112.867700000003</v>
      </c>
    </row>
    <row r="24" spans="1:13" x14ac:dyDescent="0.25">
      <c r="A24" s="5">
        <v>21</v>
      </c>
      <c r="B24" s="6">
        <v>55771</v>
      </c>
      <c r="C24" s="6">
        <v>73991</v>
      </c>
      <c r="D24" s="6">
        <v>92211</v>
      </c>
      <c r="E24" s="6">
        <v>94977</v>
      </c>
      <c r="F24" s="6">
        <v>97826</v>
      </c>
      <c r="H24" s="5">
        <v>21</v>
      </c>
      <c r="I24" s="6">
        <f>OPTSLTTable15928[[#This Row],[MINIMUM]]+1684</f>
        <v>57455</v>
      </c>
      <c r="J24" s="6">
        <f>OPTSLTTable15928[[#This Row],[MIDPOINT]]+1684</f>
        <v>75675</v>
      </c>
      <c r="K24" s="6">
        <f>OPTSLTTable15928[[#This Row],[MAXIMUM]]+1684</f>
        <v>93895</v>
      </c>
      <c r="L24" s="10">
        <v>96711.85</v>
      </c>
      <c r="M24" s="10">
        <v>99613.205500000011</v>
      </c>
    </row>
    <row r="25" spans="1:13" x14ac:dyDescent="0.25">
      <c r="A25" s="5">
        <v>22</v>
      </c>
      <c r="B25" s="6">
        <v>58409</v>
      </c>
      <c r="C25" s="6">
        <v>77537</v>
      </c>
      <c r="D25" s="6">
        <v>96665</v>
      </c>
      <c r="E25" s="6">
        <v>99564</v>
      </c>
      <c r="F25" s="6">
        <v>102551</v>
      </c>
      <c r="H25" s="5">
        <v>22</v>
      </c>
      <c r="I25" s="6">
        <f>OPTSLTTable15928[[#This Row],[MINIMUM]]+1684</f>
        <v>60093</v>
      </c>
      <c r="J25" s="6">
        <f>OPTSLTTable15928[[#This Row],[MIDPOINT]]+1684</f>
        <v>79221</v>
      </c>
      <c r="K25" s="6">
        <f>OPTSLTTable15928[[#This Row],[MAXIMUM]]+1684</f>
        <v>98349</v>
      </c>
      <c r="L25" s="10">
        <v>101299.47</v>
      </c>
      <c r="M25" s="10">
        <v>104338.4541</v>
      </c>
    </row>
    <row r="26" spans="1:13" x14ac:dyDescent="0.25">
      <c r="A26" s="5">
        <v>23</v>
      </c>
      <c r="B26" s="6">
        <v>61189</v>
      </c>
      <c r="C26" s="6">
        <v>81270</v>
      </c>
      <c r="D26" s="6">
        <v>101350</v>
      </c>
      <c r="E26" s="6">
        <v>104391</v>
      </c>
      <c r="F26" s="6">
        <v>107523</v>
      </c>
      <c r="H26" s="5">
        <v>23</v>
      </c>
      <c r="I26" s="6">
        <f>OPTSLTTable15928[[#This Row],[MINIMUM]]+1684</f>
        <v>62873</v>
      </c>
      <c r="J26" s="6">
        <f>OPTSLTTable15928[[#This Row],[MIDPOINT]]+1684</f>
        <v>82954</v>
      </c>
      <c r="K26" s="6">
        <f>OPTSLTTable15928[[#This Row],[MAXIMUM]]+1684</f>
        <v>103034</v>
      </c>
      <c r="L26" s="10">
        <v>106125.02</v>
      </c>
      <c r="M26" s="10">
        <v>109308.7706</v>
      </c>
    </row>
    <row r="27" spans="1:13" x14ac:dyDescent="0.25">
      <c r="A27" s="5">
        <v>24</v>
      </c>
      <c r="B27" s="6">
        <v>64102</v>
      </c>
      <c r="C27" s="6">
        <v>85176</v>
      </c>
      <c r="D27" s="6">
        <v>106250</v>
      </c>
      <c r="E27" s="6">
        <v>109438</v>
      </c>
      <c r="F27" s="6">
        <v>112721</v>
      </c>
      <c r="H27" s="5">
        <v>24</v>
      </c>
      <c r="I27" s="6">
        <f>OPTSLTTable15928[[#This Row],[MINIMUM]]+1684</f>
        <v>65786</v>
      </c>
      <c r="J27" s="6">
        <f>OPTSLTTable15928[[#This Row],[MIDPOINT]]+1684</f>
        <v>86860</v>
      </c>
      <c r="K27" s="6">
        <f>OPTSLTTable15928[[#This Row],[MAXIMUM]]+1684</f>
        <v>107934</v>
      </c>
      <c r="L27" s="10">
        <v>111172.02</v>
      </c>
      <c r="M27" s="10">
        <v>114507.18060000001</v>
      </c>
    </row>
    <row r="28" spans="1:13" x14ac:dyDescent="0.25">
      <c r="A28" s="5">
        <v>25</v>
      </c>
      <c r="B28" s="6">
        <v>67156</v>
      </c>
      <c r="C28" s="6">
        <v>89282</v>
      </c>
      <c r="D28" s="6">
        <v>111407</v>
      </c>
      <c r="E28" s="6">
        <v>114750</v>
      </c>
      <c r="F28" s="6">
        <v>118192</v>
      </c>
      <c r="H28" s="5">
        <v>25</v>
      </c>
      <c r="I28" s="6">
        <f>OPTSLTTable15928[[#This Row],[MINIMUM]]+1684</f>
        <v>68840</v>
      </c>
      <c r="J28" s="6">
        <f>OPTSLTTable15928[[#This Row],[MIDPOINT]]+1684</f>
        <v>90966</v>
      </c>
      <c r="K28" s="6">
        <f>OPTSLTTable15928[[#This Row],[MAXIMUM]]+1684</f>
        <v>113091</v>
      </c>
      <c r="L28" s="10">
        <v>116483.73</v>
      </c>
      <c r="M28" s="10">
        <v>119978.24189999999</v>
      </c>
    </row>
    <row r="29" spans="1:13" x14ac:dyDescent="0.25">
      <c r="A29" s="5">
        <v>26</v>
      </c>
      <c r="B29" s="6">
        <v>70377</v>
      </c>
      <c r="C29" s="6">
        <v>93601</v>
      </c>
      <c r="D29" s="6">
        <v>116825</v>
      </c>
      <c r="E29" s="6">
        <v>120330</v>
      </c>
      <c r="F29" s="6">
        <v>123940</v>
      </c>
      <c r="H29" s="5">
        <v>26</v>
      </c>
      <c r="I29" s="6">
        <f>OPTSLTTable15928[[#This Row],[MINIMUM]]+1684</f>
        <v>72061</v>
      </c>
      <c r="J29" s="6">
        <f>OPTSLTTable15928[[#This Row],[MIDPOINT]]+1684</f>
        <v>95285</v>
      </c>
      <c r="K29" s="6">
        <f>OPTSLTTable15928[[#This Row],[MAXIMUM]]+1684</f>
        <v>118509</v>
      </c>
      <c r="L29" s="10">
        <v>122064.27</v>
      </c>
      <c r="M29" s="10">
        <v>125726.19810000001</v>
      </c>
    </row>
    <row r="30" spans="1:13" x14ac:dyDescent="0.25">
      <c r="A30" s="5">
        <v>27</v>
      </c>
      <c r="B30" s="6">
        <v>73726</v>
      </c>
      <c r="C30" s="6">
        <v>98120</v>
      </c>
      <c r="D30" s="6">
        <v>122514</v>
      </c>
      <c r="E30" s="6">
        <v>126189</v>
      </c>
      <c r="F30" s="6">
        <v>129975</v>
      </c>
      <c r="H30" s="5">
        <v>27</v>
      </c>
      <c r="I30" s="6">
        <f>OPTSLTTable15928[[#This Row],[MINIMUM]]+1684</f>
        <v>75410</v>
      </c>
      <c r="J30" s="6">
        <f>OPTSLTTable15928[[#This Row],[MIDPOINT]]+1684</f>
        <v>99804</v>
      </c>
      <c r="K30" s="6">
        <f>OPTSLTTable15928[[#This Row],[MAXIMUM]]+1684</f>
        <v>124198</v>
      </c>
      <c r="L30" s="10">
        <v>127923.94</v>
      </c>
      <c r="M30" s="10">
        <v>131761.65820000001</v>
      </c>
    </row>
    <row r="31" spans="1:13" x14ac:dyDescent="0.25">
      <c r="A31" s="5">
        <v>28</v>
      </c>
      <c r="B31" s="6">
        <v>77035</v>
      </c>
      <c r="C31" s="6">
        <v>102759</v>
      </c>
      <c r="D31" s="6">
        <v>128483</v>
      </c>
      <c r="E31" s="6">
        <v>132338</v>
      </c>
      <c r="F31" s="6">
        <v>136308</v>
      </c>
      <c r="H31" s="5">
        <v>28</v>
      </c>
      <c r="I31" s="6">
        <f>OPTSLTTable15928[[#This Row],[MINIMUM]]+1684</f>
        <v>78719</v>
      </c>
      <c r="J31" s="6">
        <f>OPTSLTTable15928[[#This Row],[MIDPOINT]]+1684</f>
        <v>104443</v>
      </c>
      <c r="K31" s="6">
        <f>OPTSLTTable15928[[#This Row],[MAXIMUM]]+1684</f>
        <v>130167</v>
      </c>
      <c r="L31" s="10">
        <v>134072.01</v>
      </c>
      <c r="M31" s="10">
        <v>138094.17030000003</v>
      </c>
    </row>
    <row r="32" spans="1:13" x14ac:dyDescent="0.25"/>
    <row r="33" spans="1:12" x14ac:dyDescent="0.25">
      <c r="A33" s="7"/>
      <c r="H33" s="7"/>
    </row>
    <row r="34" spans="1:12" x14ac:dyDescent="0.25">
      <c r="A34" s="8"/>
      <c r="B34" s="8"/>
      <c r="C34" s="8"/>
      <c r="D34" s="8"/>
      <c r="E34" s="8"/>
      <c r="H34" s="8"/>
      <c r="I34" s="8"/>
      <c r="J34" s="8"/>
      <c r="K34" s="8"/>
      <c r="L34" s="8"/>
    </row>
    <row r="35" spans="1:12" hidden="1" x14ac:dyDescent="0.25">
      <c r="A35" s="8"/>
      <c r="B35" s="8"/>
      <c r="C35" s="8"/>
      <c r="D35" s="8"/>
      <c r="E35" s="8"/>
      <c r="H35" s="8"/>
      <c r="I35" s="8"/>
      <c r="J35" s="8"/>
      <c r="K35" s="8"/>
      <c r="L35" s="8"/>
    </row>
    <row r="36" spans="1:12" hidden="1" x14ac:dyDescent="0.25"/>
  </sheetData>
  <mergeCells count="2">
    <mergeCell ref="A2:F2"/>
    <mergeCell ref="H2:M2"/>
  </mergeCells>
  <pageMargins left="0.7" right="0.7" top="0.75" bottom="0.75" header="0.3" footer="0.3"/>
  <pageSetup scale="76" orientation="landscape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6812FB6-92A2-4FCD-9B9D-71573092B4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8ECA6-76C4-4334-BCD7-0F4EA3629A90}">
  <ds:schemaRefs>
    <ds:schemaRef ds:uri="http://schemas.microsoft.com/office/2006/metadata/properties"/>
    <ds:schemaRef ds:uri="14b5485a-b324-499f-a9a9-ae749bf8ebae"/>
    <ds:schemaRef ds:uri="7719fce1-a224-4323-b59d-3b628a1ddcb2"/>
    <ds:schemaRef ds:uri="http://purl.org/dc/terms/"/>
    <ds:schemaRef ds:uri="18125364-d089-4ae4-9f07-9fc6b000b9e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A0BBB8C-1ABF-4705-8C02-E404A969F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D82862-07E2-4BF9-8127-DF8063DBD5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OPTSLT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2021-03-30T18:01:35Z</dcterms:created>
  <dcterms:modified xsi:type="dcterms:W3CDTF">2022-09-01T22:48:37Z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