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ongro01\Desktop\[FIX] FY22-23 Salary Schedules\FY23 Fix\"/>
    </mc:Choice>
  </mc:AlternateContent>
  <xr:revisionPtr revIDLastSave="0" documentId="13_ncr:1_{7C38E1ED-F9FA-4A47-959A-D7E6D301FC67}" xr6:coauthVersionLast="47" xr6:coauthVersionMax="47" xr10:uidLastSave="{00000000-0000-0000-0000-000000000000}"/>
  <bookViews>
    <workbookView xWindow="780" yWindow="780" windowWidth="24945" windowHeight="14355" xr2:uid="{D0257E53-237A-42FA-8E4A-BCF2D6380CC7}"/>
  </bookViews>
  <sheets>
    <sheet name="GS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9" i="1" l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8" i="1"/>
  <c r="H32" i="1"/>
  <c r="I32" i="1"/>
  <c r="J32" i="1"/>
  <c r="H33" i="1"/>
  <c r="I33" i="1"/>
  <c r="J33" i="1"/>
  <c r="H34" i="1"/>
  <c r="I34" i="1"/>
  <c r="J34" i="1"/>
  <c r="H35" i="1"/>
  <c r="I35" i="1"/>
  <c r="J35" i="1"/>
  <c r="H36" i="1"/>
  <c r="I36" i="1"/>
  <c r="J36" i="1"/>
  <c r="H37" i="1"/>
  <c r="I37" i="1"/>
  <c r="J37" i="1"/>
  <c r="H38" i="1"/>
  <c r="I38" i="1"/>
  <c r="J38" i="1"/>
  <c r="H39" i="1"/>
  <c r="I39" i="1"/>
  <c r="J39" i="1"/>
  <c r="H40" i="1"/>
  <c r="I40" i="1"/>
  <c r="J40" i="1"/>
  <c r="H41" i="1"/>
  <c r="I41" i="1"/>
  <c r="J41" i="1"/>
  <c r="H42" i="1"/>
  <c r="I42" i="1"/>
  <c r="J42" i="1"/>
  <c r="H43" i="1"/>
  <c r="I43" i="1"/>
  <c r="J43" i="1"/>
  <c r="H9" i="1"/>
  <c r="I9" i="1"/>
  <c r="J9" i="1"/>
  <c r="H10" i="1"/>
  <c r="I10" i="1"/>
  <c r="J10" i="1"/>
  <c r="H11" i="1"/>
  <c r="I11" i="1"/>
  <c r="J11" i="1"/>
  <c r="H12" i="1"/>
  <c r="I12" i="1"/>
  <c r="J12" i="1"/>
  <c r="H13" i="1"/>
  <c r="I13" i="1"/>
  <c r="J13" i="1"/>
  <c r="H14" i="1"/>
  <c r="I14" i="1"/>
  <c r="J14" i="1"/>
  <c r="H15" i="1"/>
  <c r="I15" i="1"/>
  <c r="J15" i="1"/>
  <c r="H16" i="1"/>
  <c r="I16" i="1"/>
  <c r="J16" i="1"/>
  <c r="H17" i="1"/>
  <c r="I17" i="1"/>
  <c r="J17" i="1"/>
  <c r="H18" i="1"/>
  <c r="I18" i="1"/>
  <c r="J18" i="1"/>
  <c r="H19" i="1"/>
  <c r="I19" i="1"/>
  <c r="J19" i="1"/>
  <c r="H20" i="1"/>
  <c r="I20" i="1"/>
  <c r="J20" i="1"/>
  <c r="H21" i="1"/>
  <c r="I21" i="1"/>
  <c r="J21" i="1"/>
  <c r="H22" i="1"/>
  <c r="I22" i="1"/>
  <c r="J22" i="1"/>
  <c r="H23" i="1"/>
  <c r="I23" i="1"/>
  <c r="J23" i="1"/>
  <c r="H24" i="1"/>
  <c r="I24" i="1"/>
  <c r="J24" i="1"/>
  <c r="H25" i="1"/>
  <c r="I25" i="1"/>
  <c r="J25" i="1"/>
  <c r="H26" i="1"/>
  <c r="I26" i="1"/>
  <c r="J26" i="1"/>
  <c r="H27" i="1"/>
  <c r="I27" i="1"/>
  <c r="J27" i="1"/>
  <c r="H28" i="1"/>
  <c r="I28" i="1"/>
  <c r="J28" i="1"/>
  <c r="H29" i="1"/>
  <c r="I29" i="1"/>
  <c r="J29" i="1"/>
  <c r="H30" i="1"/>
  <c r="I30" i="1"/>
  <c r="J30" i="1"/>
  <c r="H31" i="1"/>
  <c r="I31" i="1"/>
  <c r="J31" i="1"/>
  <c r="I8" i="1"/>
  <c r="J8" i="1"/>
  <c r="H8" i="1"/>
</calcChain>
</file>

<file path=xl/sharedStrings.xml><?xml version="1.0" encoding="utf-8"?>
<sst xmlns="http://schemas.openxmlformats.org/spreadsheetml/2006/main" count="93" uniqueCount="49">
  <si>
    <t>MONTGOMERY COUNTY GOVERNMENT</t>
  </si>
  <si>
    <t>GENERAL SALARY SCHEDULE</t>
  </si>
  <si>
    <t>GRADE</t>
  </si>
  <si>
    <t>MINIMUM</t>
  </si>
  <si>
    <t>MIDPOINT</t>
  </si>
  <si>
    <t>MAXIMUM</t>
  </si>
  <si>
    <t>20 YEAR
PERFORMANCE 
LONGEVITY
(2.0%)</t>
  </si>
  <si>
    <t>1) A one-time 2.0 percent performance-based longevity increment is provided to employees who received performance ratings of "exceptional" 
and/or "highly successful" for the two most recent years, are at the maximum of their grade, and have completed 20 years of service.</t>
  </si>
  <si>
    <t>FISCAL YEAR 2023</t>
  </si>
  <si>
    <t>FY23 Notes:</t>
  </si>
  <si>
    <t>EFFECTIVE JULY 3, 2022</t>
  </si>
  <si>
    <t>EFFECTIVE JUNE 18, 2023</t>
  </si>
  <si>
    <t>GWA: $4,333 INCREASE</t>
  </si>
  <si>
    <t>N5</t>
  </si>
  <si>
    <t>N6</t>
  </si>
  <si>
    <t>N7</t>
  </si>
  <si>
    <t>N8</t>
  </si>
  <si>
    <t>N9</t>
  </si>
  <si>
    <t>N10</t>
  </si>
  <si>
    <t>N11</t>
  </si>
  <si>
    <t>N12</t>
  </si>
  <si>
    <t>N13</t>
  </si>
  <si>
    <t>N14</t>
  </si>
  <si>
    <t>N15</t>
  </si>
  <si>
    <t>N16</t>
  </si>
  <si>
    <t>N17</t>
  </si>
  <si>
    <t>N18</t>
  </si>
  <si>
    <t>N19</t>
  </si>
  <si>
    <t>N20</t>
  </si>
  <si>
    <t>N21</t>
  </si>
  <si>
    <t>N22</t>
  </si>
  <si>
    <t>N23</t>
  </si>
  <si>
    <t>N24</t>
  </si>
  <si>
    <t>N25</t>
  </si>
  <si>
    <t>N26</t>
  </si>
  <si>
    <t>N27</t>
  </si>
  <si>
    <t>N28</t>
  </si>
  <si>
    <t>N29</t>
  </si>
  <si>
    <t>N30</t>
  </si>
  <si>
    <t>N31</t>
  </si>
  <si>
    <t>N32</t>
  </si>
  <si>
    <t>N33</t>
  </si>
  <si>
    <t>N34</t>
  </si>
  <si>
    <t>N35</t>
  </si>
  <si>
    <t>N36</t>
  </si>
  <si>
    <t>N37</t>
  </si>
  <si>
    <t>N38</t>
  </si>
  <si>
    <t>N39</t>
  </si>
  <si>
    <t>N40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</si>
</sst>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$&quot;#,##0_);\(&quot;$&quot;#,##0\)"/>
    <numFmt numFmtId="44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3">
    <xf numFmtId="0" fontId="0" fillId="0" borderId="0" xfId="0"/>
    <xf numFmtId="0" fontId="4" fillId="0" borderId="0" xfId="0" applyFont="1"/>
    <xf numFmtId="0" fontId="5" fillId="0" borderId="0" xfId="0" applyFont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" fontId="3" fillId="0" borderId="0" xfId="0" applyNumberFormat="1" applyFont="1" applyAlignment="1">
      <alignment horizontal="center" vertical="center"/>
    </xf>
    <xf numFmtId="5" fontId="0" fillId="0" borderId="0" xfId="1" applyNumberFormat="1" applyFont="1"/>
    <xf numFmtId="0" fontId="3" fillId="0" borderId="0" xfId="0" applyFont="1"/>
    <xf numFmtId="0" fontId="2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5" fontId="1" fillId="0" borderId="0" xfId="1" applyNumberFormat="1" applyFont="1"/>
    <xf numFmtId="0" fontId="0" fillId="0" borderId="0" xfId="0" applyAlignment="1">
      <alignment horizontal="left" vertical="top" wrapText="1"/>
    </xf>
    <xf numFmtId="5" fontId="0" fillId="0" borderId="0" xfId="1" applyNumberFormat="1" applyFont="1" applyFill="1"/>
  </cellXfs>
  <cellStyles count="2">
    <cellStyle name="Currency" xfId="1" builtinId="4"/>
    <cellStyle name="Normal" xfId="0" builtinId="0"/>
  </cellStyles>
  <dxfs count="12">
    <dxf>
      <numFmt numFmtId="9" formatCode="&quot;$&quot;#,##0_);\(&quot;$&quot;#,##0\)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numFmt numFmtId="9" formatCode="&quot;$&quot;#,##0_);\(&quot;$&quot;#,##0\)"/>
      <alignment horizontal="right" vertical="center" textRotation="0" wrapText="0" indent="0" justifyLastLine="0" shrinkToFit="0" readingOrder="0"/>
    </dxf>
    <dxf>
      <numFmt numFmtId="9" formatCode="&quot;$&quot;#,##0_);\(&quot;$&quot;#,##0\)"/>
      <alignment horizontal="right" vertical="center" textRotation="0" wrapText="0" indent="0" justifyLastLine="0" shrinkToFit="0" readingOrder="0"/>
    </dxf>
    <dxf>
      <numFmt numFmtId="9" formatCode="&quot;$&quot;#,##0_);\(&quot;$&quot;#,##0\)"/>
      <alignment horizontal="right" vertical="center" textRotation="0" wrapText="0" indent="0" justifyLastLine="0" shrinkToFit="0" readingOrder="0"/>
    </dxf>
    <dxf>
      <font>
        <b/>
      </font>
      <numFmt numFmtId="1" formatCode="0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ont>
        <b val="0"/>
        <i val="0"/>
        <strike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9" formatCode="&quot;$&quot;#,##0_);\(&quot;$&quot;#,##0\)"/>
      <alignment horizontal="right" vertical="center" textRotation="0" wrapText="0" indent="0" justifyLastLine="0" shrinkToFit="0" readingOrder="0"/>
    </dxf>
    <dxf>
      <font>
        <b val="0"/>
        <i val="0"/>
        <strike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9" formatCode="&quot;$&quot;#,##0_);\(&quot;$&quot;#,##0\)"/>
      <alignment horizontal="right" vertical="center" textRotation="0" wrapText="0" indent="0" justifyLastLine="0" shrinkToFit="0" readingOrder="0"/>
    </dxf>
    <dxf>
      <font>
        <b val="0"/>
        <i val="0"/>
        <strike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9" formatCode="&quot;$&quot;#,##0_);\(&quot;$&quot;#,##0\)"/>
      <alignment horizontal="right" vertical="center" textRotation="0" wrapText="0" indent="0" justifyLastLine="0" shrinkToFit="0" readingOrder="0"/>
    </dxf>
    <dxf>
      <font>
        <b val="0"/>
        <i val="0"/>
        <strike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9" formatCode="&quot;$&quot;#,##0_);\(&quot;$&quot;#,##0\)"/>
      <alignment horizontal="right" vertical="center" textRotation="0" wrapText="0" indent="0" justifyLastLine="0" shrinkToFit="0" readingOrder="0"/>
    </dxf>
    <dxf>
      <font>
        <b/>
      </font>
      <numFmt numFmtId="1" formatCode="0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EC4A7D8F-6564-4A39-887C-A702A6358D27}" name="GSSTable130162" displayName="GSSTable130162" ref="G7:K43" totalsRowShown="0" headerRowDxfId="11">
  <tableColumns count="5">
    <tableColumn id="1" xr3:uid="{E35EDF6C-4688-4266-83B3-FB041B972DB1}" name="GRADE" dataDxfId="10"/>
    <tableColumn id="2" xr3:uid="{88442ED5-4341-453A-823C-01F1B85D0021}" name="MINIMUM" dataDxfId="9" dataCellStyle="Currency">
      <calculatedColumnFormula>GSSTable13016[[#This Row],[MINIMUM]]+4333</calculatedColumnFormula>
    </tableColumn>
    <tableColumn id="3" xr3:uid="{026094FE-41F0-4631-9AD7-EC3FC157E8E6}" name="MIDPOINT" dataDxfId="8" dataCellStyle="Currency">
      <calculatedColumnFormula>GSSTable13016[[#This Row],[MIDPOINT]]+4333</calculatedColumnFormula>
    </tableColumn>
    <tableColumn id="4" xr3:uid="{DEFCB300-B721-42F1-B2D7-3BFBB6653E12}" name="MAXIMUM" dataDxfId="7" dataCellStyle="Currency">
      <calculatedColumnFormula>GSSTable13016[[#This Row],[MAXIMUM]]+4333</calculatedColumnFormula>
    </tableColumn>
    <tableColumn id="5" xr3:uid="{7A225E5E-625D-48BE-BC57-FCE10AE815ED}" name="20 YEAR_x000a_PERFORMANCE _x000a_LONGEVITY_x000a_(2.0%)" dataDxfId="6" dataCellStyle="Currency">
      <calculatedColumnFormula>GSSTable130162[[#This Row],[MAXIMUM]]*1.02</calculatedColumn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BD9FF7CC-1FE5-4BC1-B5A7-05B092A423D9}" name="GSSTable13016" displayName="GSSTable13016" ref="A7:E43" totalsRowShown="0" headerRowDxfId="5">
  <tableColumns count="5">
    <tableColumn id="1" xr3:uid="{1E5BAB99-054F-4222-9975-622C7E017AA9}" name="GRADE" dataDxfId="4"/>
    <tableColumn id="2" xr3:uid="{0D0BC75A-B05F-423F-B6FD-7439990544FF}" name="MINIMUM" dataDxfId="3" dataCellStyle="Currency"/>
    <tableColumn id="3" xr3:uid="{FCA37C0D-E427-4FD7-B19D-8D05CFD4AF6A}" name="MIDPOINT" dataDxfId="2" dataCellStyle="Currency"/>
    <tableColumn id="4" xr3:uid="{2F1044EF-B1FE-4B84-865B-082CE77A9BB6}" name="MAXIMUM" dataDxfId="1" dataCellStyle="Currency"/>
    <tableColumn id="5" xr3:uid="{3AEE3DA3-37B5-4380-ABBF-2BB96AADED8D}" name="20 YEAR_x000a_PERFORMANCE _x000a_LONGEVITY_x000a_(2.0%)" dataDxfId="0" dataCellStyle="Currency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9396F8-6BF7-4609-9524-DA4BDB32A847}">
  <sheetPr>
    <tabColor theme="9" tint="0.79998168889431442"/>
    <pageSetUpPr fitToPage="1"/>
  </sheetPr>
  <dimension ref="A1:L54"/>
  <sheetViews>
    <sheetView showGridLines="0" tabSelected="1" workbookViewId="0"/>
  </sheetViews>
  <sheetFormatPr defaultColWidth="0" defaultRowHeight="15" zeroHeight="1" x14ac:dyDescent="0.25"/>
  <cols>
    <col min="1" max="1" width="7.7109375" customWidth="1"/>
    <col min="2" max="2" width="10.5703125" bestFit="1" customWidth="1"/>
    <col min="3" max="3" width="10.28515625" bestFit="1" customWidth="1"/>
    <col min="4" max="4" width="11" bestFit="1" customWidth="1"/>
    <col min="5" max="5" width="14.7109375" bestFit="1" customWidth="1"/>
    <col min="6" max="6" width="8.140625" customWidth="1"/>
    <col min="7" max="7" width="9.140625" customWidth="1"/>
    <col min="8" max="8" width="10.5703125" bestFit="1" customWidth="1"/>
    <col min="9" max="9" width="10.28515625" bestFit="1" customWidth="1"/>
    <col min="10" max="10" width="11" bestFit="1" customWidth="1"/>
    <col min="11" max="11" width="14.7109375" bestFit="1" customWidth="1"/>
    <col min="12" max="12" width="15.140625" customWidth="1"/>
    <col min="13" max="16384" width="21.7109375" hidden="1"/>
  </cols>
  <sheetData>
    <row r="1" spans="1:11" ht="18.75" x14ac:dyDescent="0.3">
      <c r="A1" s="1" t="s">
        <v>0</v>
      </c>
      <c r="B1" s="1"/>
      <c r="C1" s="1"/>
      <c r="D1" s="1"/>
      <c r="E1" s="1"/>
      <c r="F1" s="1"/>
      <c r="G1" s="1" t="s">
        <v>0</v>
      </c>
      <c r="H1" s="1"/>
      <c r="I1" s="1"/>
      <c r="J1" s="1"/>
      <c r="K1" s="1"/>
    </row>
    <row r="2" spans="1:11" ht="18.75" x14ac:dyDescent="0.3">
      <c r="A2" s="1" t="s">
        <v>1</v>
      </c>
      <c r="B2" s="1"/>
      <c r="C2" s="1"/>
      <c r="D2" s="1"/>
      <c r="E2" s="1"/>
      <c r="F2" s="1"/>
      <c r="G2" s="1" t="s">
        <v>1</v>
      </c>
      <c r="H2" s="1"/>
      <c r="I2" s="1"/>
      <c r="J2" s="1"/>
      <c r="K2" s="1"/>
    </row>
    <row r="3" spans="1:11" ht="18.75" x14ac:dyDescent="0.3">
      <c r="A3" s="1" t="s">
        <v>8</v>
      </c>
      <c r="B3" s="1"/>
      <c r="C3" s="1"/>
      <c r="D3" s="1"/>
      <c r="E3" s="1"/>
      <c r="F3" s="1"/>
      <c r="G3" s="1" t="s">
        <v>8</v>
      </c>
      <c r="H3" s="1"/>
      <c r="I3" s="1"/>
      <c r="J3" s="1"/>
      <c r="K3" s="1"/>
    </row>
    <row r="4" spans="1:11" ht="18.75" x14ac:dyDescent="0.3">
      <c r="A4" s="2" t="s">
        <v>10</v>
      </c>
      <c r="B4" s="2"/>
      <c r="C4" s="2"/>
      <c r="D4" s="1"/>
      <c r="E4" s="1"/>
      <c r="F4" s="1"/>
      <c r="G4" s="2" t="s">
        <v>11</v>
      </c>
      <c r="H4" s="2"/>
      <c r="I4" s="2"/>
      <c r="J4" s="1"/>
      <c r="K4" s="1"/>
    </row>
    <row r="5" spans="1:11" ht="18.75" x14ac:dyDescent="0.3">
      <c r="A5" s="2"/>
      <c r="B5" s="2"/>
      <c r="C5" s="2"/>
      <c r="D5" s="1"/>
      <c r="E5" s="1"/>
      <c r="F5" s="1"/>
      <c r="G5" s="2" t="s">
        <v>12</v>
      </c>
      <c r="H5" s="2"/>
      <c r="I5" s="2"/>
      <c r="J5" s="1"/>
      <c r="K5" s="1"/>
    </row>
    <row r="6" spans="1:11" x14ac:dyDescent="0.25"/>
    <row r="7" spans="1:11" ht="60" x14ac:dyDescent="0.25">
      <c r="A7" s="3" t="s">
        <v>2</v>
      </c>
      <c r="B7" s="3" t="s">
        <v>3</v>
      </c>
      <c r="C7" s="3" t="s">
        <v>4</v>
      </c>
      <c r="D7" s="3" t="s">
        <v>5</v>
      </c>
      <c r="E7" s="4" t="s">
        <v>6</v>
      </c>
      <c r="G7" s="3" t="s">
        <v>2</v>
      </c>
      <c r="H7" s="3" t="s">
        <v>3</v>
      </c>
      <c r="I7" s="3" t="s">
        <v>4</v>
      </c>
      <c r="J7" s="3" t="s">
        <v>5</v>
      </c>
      <c r="K7" s="4" t="s">
        <v>6</v>
      </c>
    </row>
    <row r="8" spans="1:11" x14ac:dyDescent="0.25">
      <c r="A8" s="5" t="s">
        <v>13</v>
      </c>
      <c r="B8" s="6">
        <v>34172</v>
      </c>
      <c r="C8" s="6">
        <v>40130</v>
      </c>
      <c r="D8" s="6">
        <v>46088</v>
      </c>
      <c r="E8" s="12">
        <v>47009.760000000002</v>
      </c>
      <c r="G8" s="5" t="s">
        <v>13</v>
      </c>
      <c r="H8" s="10">
        <f>GSSTable13016[[#This Row],[MINIMUM]]+4333</f>
        <v>38505</v>
      </c>
      <c r="I8" s="10">
        <f>GSSTable13016[[#This Row],[MIDPOINT]]+4333</f>
        <v>44463</v>
      </c>
      <c r="J8" s="10">
        <f>GSSTable13016[[#This Row],[MAXIMUM]]+4333</f>
        <v>50421</v>
      </c>
      <c r="K8" s="10">
        <f>GSSTable130162[[#This Row],[MAXIMUM]]*1.02</f>
        <v>51429.42</v>
      </c>
    </row>
    <row r="9" spans="1:11" x14ac:dyDescent="0.25">
      <c r="A9" s="5" t="s">
        <v>14</v>
      </c>
      <c r="B9" s="6">
        <v>34172</v>
      </c>
      <c r="C9" s="6">
        <v>41055</v>
      </c>
      <c r="D9" s="6">
        <v>47939</v>
      </c>
      <c r="E9" s="12">
        <v>48897.78</v>
      </c>
      <c r="G9" s="5" t="s">
        <v>14</v>
      </c>
      <c r="H9" s="10">
        <f>GSSTable13016[[#This Row],[MINIMUM]]+4333</f>
        <v>38505</v>
      </c>
      <c r="I9" s="10">
        <f>GSSTable13016[[#This Row],[MIDPOINT]]+4333</f>
        <v>45388</v>
      </c>
      <c r="J9" s="10">
        <f>GSSTable13016[[#This Row],[MAXIMUM]]+4333</f>
        <v>52272</v>
      </c>
      <c r="K9" s="10">
        <f>GSSTable130162[[#This Row],[MAXIMUM]]*1.02</f>
        <v>53317.440000000002</v>
      </c>
    </row>
    <row r="10" spans="1:11" x14ac:dyDescent="0.25">
      <c r="A10" s="5" t="s">
        <v>15</v>
      </c>
      <c r="B10" s="6">
        <v>34172</v>
      </c>
      <c r="C10" s="6">
        <v>42044</v>
      </c>
      <c r="D10" s="6">
        <v>49916</v>
      </c>
      <c r="E10" s="12">
        <v>50914.32</v>
      </c>
      <c r="G10" s="5" t="s">
        <v>15</v>
      </c>
      <c r="H10" s="10">
        <f>GSSTable13016[[#This Row],[MINIMUM]]+4333</f>
        <v>38505</v>
      </c>
      <c r="I10" s="10">
        <f>GSSTable13016[[#This Row],[MIDPOINT]]+4333</f>
        <v>46377</v>
      </c>
      <c r="J10" s="10">
        <f>GSSTable13016[[#This Row],[MAXIMUM]]+4333</f>
        <v>54249</v>
      </c>
      <c r="K10" s="10">
        <f>GSSTable130162[[#This Row],[MAXIMUM]]*1.02</f>
        <v>55333.98</v>
      </c>
    </row>
    <row r="11" spans="1:11" x14ac:dyDescent="0.25">
      <c r="A11" s="5" t="s">
        <v>16</v>
      </c>
      <c r="B11" s="6">
        <v>34172</v>
      </c>
      <c r="C11" s="6">
        <v>43141</v>
      </c>
      <c r="D11" s="6">
        <v>52110</v>
      </c>
      <c r="E11" s="12">
        <v>53152.200000000004</v>
      </c>
      <c r="G11" s="5" t="s">
        <v>16</v>
      </c>
      <c r="H11" s="10">
        <f>GSSTable13016[[#This Row],[MINIMUM]]+4333</f>
        <v>38505</v>
      </c>
      <c r="I11" s="10">
        <f>GSSTable13016[[#This Row],[MIDPOINT]]+4333</f>
        <v>47474</v>
      </c>
      <c r="J11" s="10">
        <f>GSSTable13016[[#This Row],[MAXIMUM]]+4333</f>
        <v>56443</v>
      </c>
      <c r="K11" s="10">
        <f>GSSTable130162[[#This Row],[MAXIMUM]]*1.02</f>
        <v>57571.86</v>
      </c>
    </row>
    <row r="12" spans="1:11" x14ac:dyDescent="0.25">
      <c r="A12" s="5" t="s">
        <v>17</v>
      </c>
      <c r="B12" s="6">
        <v>35172</v>
      </c>
      <c r="C12" s="6">
        <v>44795</v>
      </c>
      <c r="D12" s="6">
        <v>54418</v>
      </c>
      <c r="E12" s="12">
        <v>55506.36</v>
      </c>
      <c r="G12" s="5" t="s">
        <v>17</v>
      </c>
      <c r="H12" s="10">
        <f>GSSTable13016[[#This Row],[MINIMUM]]+4333</f>
        <v>39505</v>
      </c>
      <c r="I12" s="10">
        <f>GSSTable13016[[#This Row],[MIDPOINT]]+4333</f>
        <v>49128</v>
      </c>
      <c r="J12" s="10">
        <f>GSSTable13016[[#This Row],[MAXIMUM]]+4333</f>
        <v>58751</v>
      </c>
      <c r="K12" s="10">
        <f>GSSTable130162[[#This Row],[MAXIMUM]]*1.02</f>
        <v>59926.020000000004</v>
      </c>
    </row>
    <row r="13" spans="1:11" x14ac:dyDescent="0.25">
      <c r="A13" s="5" t="s">
        <v>18</v>
      </c>
      <c r="B13" s="6">
        <v>36515</v>
      </c>
      <c r="C13" s="6">
        <v>46711</v>
      </c>
      <c r="D13" s="6">
        <v>56907</v>
      </c>
      <c r="E13" s="12">
        <v>58045.14</v>
      </c>
      <c r="G13" s="5" t="s">
        <v>18</v>
      </c>
      <c r="H13" s="10">
        <f>GSSTable13016[[#This Row],[MINIMUM]]+4333</f>
        <v>40848</v>
      </c>
      <c r="I13" s="10">
        <f>GSSTable13016[[#This Row],[MIDPOINT]]+4333</f>
        <v>51044</v>
      </c>
      <c r="J13" s="10">
        <f>GSSTable13016[[#This Row],[MAXIMUM]]+4333</f>
        <v>61240</v>
      </c>
      <c r="K13" s="10">
        <f>GSSTable130162[[#This Row],[MAXIMUM]]*1.02</f>
        <v>62464.800000000003</v>
      </c>
    </row>
    <row r="14" spans="1:11" x14ac:dyDescent="0.25">
      <c r="A14" s="5" t="s">
        <v>19</v>
      </c>
      <c r="B14" s="6">
        <v>37924</v>
      </c>
      <c r="C14" s="6">
        <v>48715</v>
      </c>
      <c r="D14" s="6">
        <v>59506</v>
      </c>
      <c r="E14" s="12">
        <v>60696.12</v>
      </c>
      <c r="G14" s="5" t="s">
        <v>19</v>
      </c>
      <c r="H14" s="10">
        <f>GSSTable13016[[#This Row],[MINIMUM]]+4333</f>
        <v>42257</v>
      </c>
      <c r="I14" s="10">
        <f>GSSTable13016[[#This Row],[MIDPOINT]]+4333</f>
        <v>53048</v>
      </c>
      <c r="J14" s="10">
        <f>GSSTable13016[[#This Row],[MAXIMUM]]+4333</f>
        <v>63839</v>
      </c>
      <c r="K14" s="10">
        <f>GSSTable130162[[#This Row],[MAXIMUM]]*1.02</f>
        <v>65115.78</v>
      </c>
    </row>
    <row r="15" spans="1:11" x14ac:dyDescent="0.25">
      <c r="A15" s="5" t="s">
        <v>20</v>
      </c>
      <c r="B15" s="6">
        <v>39391</v>
      </c>
      <c r="C15" s="6">
        <v>50815</v>
      </c>
      <c r="D15" s="6">
        <v>62239</v>
      </c>
      <c r="E15" s="12">
        <v>63483.78</v>
      </c>
      <c r="G15" s="5" t="s">
        <v>20</v>
      </c>
      <c r="H15" s="10">
        <f>GSSTable13016[[#This Row],[MINIMUM]]+4333</f>
        <v>43724</v>
      </c>
      <c r="I15" s="10">
        <f>GSSTable13016[[#This Row],[MIDPOINT]]+4333</f>
        <v>55148</v>
      </c>
      <c r="J15" s="10">
        <f>GSSTable13016[[#This Row],[MAXIMUM]]+4333</f>
        <v>66572</v>
      </c>
      <c r="K15" s="10">
        <f>GSSTable130162[[#This Row],[MAXIMUM]]*1.02</f>
        <v>67903.44</v>
      </c>
    </row>
    <row r="16" spans="1:11" x14ac:dyDescent="0.25">
      <c r="A16" s="5" t="s">
        <v>21</v>
      </c>
      <c r="B16" s="6">
        <v>40945</v>
      </c>
      <c r="C16" s="6">
        <v>53027</v>
      </c>
      <c r="D16" s="6">
        <v>65109</v>
      </c>
      <c r="E16" s="12">
        <v>66411.180000000008</v>
      </c>
      <c r="G16" s="5" t="s">
        <v>21</v>
      </c>
      <c r="H16" s="10">
        <f>GSSTable13016[[#This Row],[MINIMUM]]+4333</f>
        <v>45278</v>
      </c>
      <c r="I16" s="10">
        <f>GSSTable13016[[#This Row],[MIDPOINT]]+4333</f>
        <v>57360</v>
      </c>
      <c r="J16" s="10">
        <f>GSSTable13016[[#This Row],[MAXIMUM]]+4333</f>
        <v>69442</v>
      </c>
      <c r="K16" s="10">
        <f>GSSTable130162[[#This Row],[MAXIMUM]]*1.02</f>
        <v>70830.84</v>
      </c>
    </row>
    <row r="17" spans="1:11" x14ac:dyDescent="0.25">
      <c r="A17" s="5" t="s">
        <v>22</v>
      </c>
      <c r="B17" s="6">
        <v>42577</v>
      </c>
      <c r="C17" s="6">
        <v>55354</v>
      </c>
      <c r="D17" s="6">
        <v>68130</v>
      </c>
      <c r="E17" s="12">
        <v>69492.600000000006</v>
      </c>
      <c r="G17" s="5" t="s">
        <v>22</v>
      </c>
      <c r="H17" s="10">
        <f>GSSTable13016[[#This Row],[MINIMUM]]+4333</f>
        <v>46910</v>
      </c>
      <c r="I17" s="10">
        <f>GSSTable13016[[#This Row],[MIDPOINT]]+4333</f>
        <v>59687</v>
      </c>
      <c r="J17" s="10">
        <f>GSSTable13016[[#This Row],[MAXIMUM]]+4333</f>
        <v>72463</v>
      </c>
      <c r="K17" s="10">
        <f>GSSTable130162[[#This Row],[MAXIMUM]]*1.02</f>
        <v>73912.259999999995</v>
      </c>
    </row>
    <row r="18" spans="1:11" x14ac:dyDescent="0.25">
      <c r="A18" s="5" t="s">
        <v>23</v>
      </c>
      <c r="B18" s="6">
        <v>44285</v>
      </c>
      <c r="C18" s="6">
        <v>57786</v>
      </c>
      <c r="D18" s="6">
        <v>71288</v>
      </c>
      <c r="E18" s="12">
        <v>72713.759999999995</v>
      </c>
      <c r="G18" s="5" t="s">
        <v>23</v>
      </c>
      <c r="H18" s="10">
        <f>GSSTable13016[[#This Row],[MINIMUM]]+4333</f>
        <v>48618</v>
      </c>
      <c r="I18" s="10">
        <f>GSSTable13016[[#This Row],[MIDPOINT]]+4333</f>
        <v>62119</v>
      </c>
      <c r="J18" s="10">
        <f>GSSTable13016[[#This Row],[MAXIMUM]]+4333</f>
        <v>75621</v>
      </c>
      <c r="K18" s="10">
        <f>GSSTable130162[[#This Row],[MAXIMUM]]*1.02</f>
        <v>77133.42</v>
      </c>
    </row>
    <row r="19" spans="1:11" x14ac:dyDescent="0.25">
      <c r="A19" s="5" t="s">
        <v>24</v>
      </c>
      <c r="B19" s="6">
        <v>46105</v>
      </c>
      <c r="C19" s="6">
        <v>60360</v>
      </c>
      <c r="D19" s="6">
        <v>74614</v>
      </c>
      <c r="E19" s="12">
        <v>76106.28</v>
      </c>
      <c r="G19" s="5" t="s">
        <v>24</v>
      </c>
      <c r="H19" s="10">
        <f>GSSTable13016[[#This Row],[MINIMUM]]+4333</f>
        <v>50438</v>
      </c>
      <c r="I19" s="10">
        <f>GSSTable13016[[#This Row],[MIDPOINT]]+4333</f>
        <v>64693</v>
      </c>
      <c r="J19" s="10">
        <f>GSSTable13016[[#This Row],[MAXIMUM]]+4333</f>
        <v>78947</v>
      </c>
      <c r="K19" s="10">
        <f>GSSTable130162[[#This Row],[MAXIMUM]]*1.02</f>
        <v>80525.94</v>
      </c>
    </row>
    <row r="20" spans="1:11" x14ac:dyDescent="0.25">
      <c r="A20" s="5" t="s">
        <v>25</v>
      </c>
      <c r="B20" s="6">
        <v>48120</v>
      </c>
      <c r="C20" s="6">
        <v>63112</v>
      </c>
      <c r="D20" s="6">
        <v>78103</v>
      </c>
      <c r="E20" s="12">
        <v>79665.06</v>
      </c>
      <c r="G20" s="5" t="s">
        <v>25</v>
      </c>
      <c r="H20" s="10">
        <f>GSSTable13016[[#This Row],[MINIMUM]]+4333</f>
        <v>52453</v>
      </c>
      <c r="I20" s="10">
        <f>GSSTable13016[[#This Row],[MIDPOINT]]+4333</f>
        <v>67445</v>
      </c>
      <c r="J20" s="10">
        <f>GSSTable13016[[#This Row],[MAXIMUM]]+4333</f>
        <v>82436</v>
      </c>
      <c r="K20" s="10">
        <f>GSSTable130162[[#This Row],[MAXIMUM]]*1.02</f>
        <v>84084.72</v>
      </c>
    </row>
    <row r="21" spans="1:11" x14ac:dyDescent="0.25">
      <c r="A21" s="5" t="s">
        <v>26</v>
      </c>
      <c r="B21" s="6">
        <v>50250</v>
      </c>
      <c r="C21" s="6">
        <v>66010</v>
      </c>
      <c r="D21" s="6">
        <v>81770</v>
      </c>
      <c r="E21" s="12">
        <v>83405.399999999994</v>
      </c>
      <c r="G21" s="5" t="s">
        <v>26</v>
      </c>
      <c r="H21" s="10">
        <f>GSSTable13016[[#This Row],[MINIMUM]]+4333</f>
        <v>54583</v>
      </c>
      <c r="I21" s="10">
        <f>GSSTable13016[[#This Row],[MIDPOINT]]+4333</f>
        <v>70343</v>
      </c>
      <c r="J21" s="10">
        <f>GSSTable13016[[#This Row],[MAXIMUM]]+4333</f>
        <v>86103</v>
      </c>
      <c r="K21" s="10">
        <f>GSSTable130162[[#This Row],[MAXIMUM]]*1.02</f>
        <v>87825.06</v>
      </c>
    </row>
    <row r="22" spans="1:11" x14ac:dyDescent="0.25">
      <c r="A22" s="5" t="s">
        <v>27</v>
      </c>
      <c r="B22" s="6">
        <v>52539</v>
      </c>
      <c r="C22" s="6">
        <v>69077</v>
      </c>
      <c r="D22" s="6">
        <v>85615</v>
      </c>
      <c r="E22" s="12">
        <v>87327.3</v>
      </c>
      <c r="G22" s="5" t="s">
        <v>27</v>
      </c>
      <c r="H22" s="10">
        <f>GSSTable13016[[#This Row],[MINIMUM]]+4333</f>
        <v>56872</v>
      </c>
      <c r="I22" s="10">
        <f>GSSTable13016[[#This Row],[MIDPOINT]]+4333</f>
        <v>73410</v>
      </c>
      <c r="J22" s="10">
        <f>GSSTable13016[[#This Row],[MAXIMUM]]+4333</f>
        <v>89948</v>
      </c>
      <c r="K22" s="10">
        <f>GSSTable130162[[#This Row],[MAXIMUM]]*1.02</f>
        <v>91746.96</v>
      </c>
    </row>
    <row r="23" spans="1:11" x14ac:dyDescent="0.25">
      <c r="A23" s="5" t="s">
        <v>28</v>
      </c>
      <c r="B23" s="6">
        <v>54930</v>
      </c>
      <c r="C23" s="6">
        <v>72291</v>
      </c>
      <c r="D23" s="6">
        <v>89653</v>
      </c>
      <c r="E23" s="12">
        <v>91446.06</v>
      </c>
      <c r="G23" s="5" t="s">
        <v>28</v>
      </c>
      <c r="H23" s="10">
        <f>GSSTable13016[[#This Row],[MINIMUM]]+4333</f>
        <v>59263</v>
      </c>
      <c r="I23" s="10">
        <f>GSSTable13016[[#This Row],[MIDPOINT]]+4333</f>
        <v>76624</v>
      </c>
      <c r="J23" s="10">
        <f>GSSTable13016[[#This Row],[MAXIMUM]]+4333</f>
        <v>93986</v>
      </c>
      <c r="K23" s="10">
        <f>GSSTable130162[[#This Row],[MAXIMUM]]*1.02</f>
        <v>95865.72</v>
      </c>
    </row>
    <row r="24" spans="1:11" x14ac:dyDescent="0.25">
      <c r="A24" s="5" t="s">
        <v>29</v>
      </c>
      <c r="B24" s="6">
        <v>57455</v>
      </c>
      <c r="C24" s="6">
        <v>75675</v>
      </c>
      <c r="D24" s="6">
        <v>93895</v>
      </c>
      <c r="E24" s="12">
        <v>95772.900000000009</v>
      </c>
      <c r="G24" s="5" t="s">
        <v>29</v>
      </c>
      <c r="H24" s="10">
        <f>GSSTable13016[[#This Row],[MINIMUM]]+4333</f>
        <v>61788</v>
      </c>
      <c r="I24" s="10">
        <f>GSSTable13016[[#This Row],[MIDPOINT]]+4333</f>
        <v>80008</v>
      </c>
      <c r="J24" s="10">
        <f>GSSTable13016[[#This Row],[MAXIMUM]]+4333</f>
        <v>98228</v>
      </c>
      <c r="K24" s="10">
        <f>GSSTable130162[[#This Row],[MAXIMUM]]*1.02</f>
        <v>100192.56</v>
      </c>
    </row>
    <row r="25" spans="1:11" x14ac:dyDescent="0.25">
      <c r="A25" s="5" t="s">
        <v>30</v>
      </c>
      <c r="B25" s="6">
        <v>60093</v>
      </c>
      <c r="C25" s="6">
        <v>79221</v>
      </c>
      <c r="D25" s="6">
        <v>98349</v>
      </c>
      <c r="E25" s="12">
        <v>100315.98</v>
      </c>
      <c r="G25" s="5" t="s">
        <v>30</v>
      </c>
      <c r="H25" s="10">
        <f>GSSTable13016[[#This Row],[MINIMUM]]+4333</f>
        <v>64426</v>
      </c>
      <c r="I25" s="10">
        <f>GSSTable13016[[#This Row],[MIDPOINT]]+4333</f>
        <v>83554</v>
      </c>
      <c r="J25" s="10">
        <f>GSSTable13016[[#This Row],[MAXIMUM]]+4333</f>
        <v>102682</v>
      </c>
      <c r="K25" s="10">
        <f>GSSTable130162[[#This Row],[MAXIMUM]]*1.02</f>
        <v>104735.64</v>
      </c>
    </row>
    <row r="26" spans="1:11" x14ac:dyDescent="0.25">
      <c r="A26" s="5" t="s">
        <v>31</v>
      </c>
      <c r="B26" s="6">
        <v>62873</v>
      </c>
      <c r="C26" s="6">
        <v>82954</v>
      </c>
      <c r="D26" s="6">
        <v>103034</v>
      </c>
      <c r="E26" s="12">
        <v>105094.68000000001</v>
      </c>
      <c r="G26" s="5" t="s">
        <v>31</v>
      </c>
      <c r="H26" s="10">
        <f>GSSTable13016[[#This Row],[MINIMUM]]+4333</f>
        <v>67206</v>
      </c>
      <c r="I26" s="10">
        <f>GSSTable13016[[#This Row],[MIDPOINT]]+4333</f>
        <v>87287</v>
      </c>
      <c r="J26" s="10">
        <f>GSSTable13016[[#This Row],[MAXIMUM]]+4333</f>
        <v>107367</v>
      </c>
      <c r="K26" s="10">
        <f>GSSTable130162[[#This Row],[MAXIMUM]]*1.02</f>
        <v>109514.34</v>
      </c>
    </row>
    <row r="27" spans="1:11" x14ac:dyDescent="0.25">
      <c r="A27" s="5" t="s">
        <v>32</v>
      </c>
      <c r="B27" s="6">
        <v>65786</v>
      </c>
      <c r="C27" s="6">
        <v>86860</v>
      </c>
      <c r="D27" s="6">
        <v>107934</v>
      </c>
      <c r="E27" s="12">
        <v>110092.68000000001</v>
      </c>
      <c r="G27" s="5" t="s">
        <v>32</v>
      </c>
      <c r="H27" s="10">
        <f>GSSTable13016[[#This Row],[MINIMUM]]+4333</f>
        <v>70119</v>
      </c>
      <c r="I27" s="10">
        <f>GSSTable13016[[#This Row],[MIDPOINT]]+4333</f>
        <v>91193</v>
      </c>
      <c r="J27" s="10">
        <f>GSSTable13016[[#This Row],[MAXIMUM]]+4333</f>
        <v>112267</v>
      </c>
      <c r="K27" s="10">
        <f>GSSTable130162[[#This Row],[MAXIMUM]]*1.02</f>
        <v>114512.34</v>
      </c>
    </row>
    <row r="28" spans="1:11" x14ac:dyDescent="0.25">
      <c r="A28" s="5" t="s">
        <v>33</v>
      </c>
      <c r="B28" s="6">
        <v>68840</v>
      </c>
      <c r="C28" s="6">
        <v>90966</v>
      </c>
      <c r="D28" s="6">
        <v>113091</v>
      </c>
      <c r="E28" s="12">
        <v>115352.82</v>
      </c>
      <c r="G28" s="5" t="s">
        <v>33</v>
      </c>
      <c r="H28" s="10">
        <f>GSSTable13016[[#This Row],[MINIMUM]]+4333</f>
        <v>73173</v>
      </c>
      <c r="I28" s="10">
        <f>GSSTable13016[[#This Row],[MIDPOINT]]+4333</f>
        <v>95299</v>
      </c>
      <c r="J28" s="10">
        <f>GSSTable13016[[#This Row],[MAXIMUM]]+4333</f>
        <v>117424</v>
      </c>
      <c r="K28" s="10">
        <f>GSSTable130162[[#This Row],[MAXIMUM]]*1.02</f>
        <v>119772.48</v>
      </c>
    </row>
    <row r="29" spans="1:11" x14ac:dyDescent="0.25">
      <c r="A29" s="5" t="s">
        <v>34</v>
      </c>
      <c r="B29" s="6">
        <v>72061</v>
      </c>
      <c r="C29" s="6">
        <v>95285</v>
      </c>
      <c r="D29" s="6">
        <v>118509</v>
      </c>
      <c r="E29" s="12">
        <v>120879.18000000001</v>
      </c>
      <c r="G29" s="5" t="s">
        <v>34</v>
      </c>
      <c r="H29" s="10">
        <f>GSSTable13016[[#This Row],[MINIMUM]]+4333</f>
        <v>76394</v>
      </c>
      <c r="I29" s="10">
        <f>GSSTable13016[[#This Row],[MIDPOINT]]+4333</f>
        <v>99618</v>
      </c>
      <c r="J29" s="10">
        <f>GSSTable13016[[#This Row],[MAXIMUM]]+4333</f>
        <v>122842</v>
      </c>
      <c r="K29" s="10">
        <f>GSSTable130162[[#This Row],[MAXIMUM]]*1.02</f>
        <v>125298.84</v>
      </c>
    </row>
    <row r="30" spans="1:11" x14ac:dyDescent="0.25">
      <c r="A30" s="5" t="s">
        <v>35</v>
      </c>
      <c r="B30" s="6">
        <v>75410</v>
      </c>
      <c r="C30" s="6">
        <v>99804</v>
      </c>
      <c r="D30" s="6">
        <v>124198</v>
      </c>
      <c r="E30" s="12">
        <v>126681.96</v>
      </c>
      <c r="G30" s="5" t="s">
        <v>35</v>
      </c>
      <c r="H30" s="10">
        <f>GSSTable13016[[#This Row],[MINIMUM]]+4333</f>
        <v>79743</v>
      </c>
      <c r="I30" s="10">
        <f>GSSTable13016[[#This Row],[MIDPOINT]]+4333</f>
        <v>104137</v>
      </c>
      <c r="J30" s="10">
        <f>GSSTable13016[[#This Row],[MAXIMUM]]+4333</f>
        <v>128531</v>
      </c>
      <c r="K30" s="10">
        <f>GSSTable130162[[#This Row],[MAXIMUM]]*1.02</f>
        <v>131101.62</v>
      </c>
    </row>
    <row r="31" spans="1:11" x14ac:dyDescent="0.25">
      <c r="A31" s="5" t="s">
        <v>36</v>
      </c>
      <c r="B31" s="6">
        <v>78719</v>
      </c>
      <c r="C31" s="6">
        <v>104443</v>
      </c>
      <c r="D31" s="6">
        <v>130167</v>
      </c>
      <c r="E31" s="12">
        <v>132770.34</v>
      </c>
      <c r="G31" s="5" t="s">
        <v>36</v>
      </c>
      <c r="H31" s="10">
        <f>GSSTable13016[[#This Row],[MINIMUM]]+4333</f>
        <v>83052</v>
      </c>
      <c r="I31" s="10">
        <f>GSSTable13016[[#This Row],[MIDPOINT]]+4333</f>
        <v>108776</v>
      </c>
      <c r="J31" s="10">
        <f>GSSTable13016[[#This Row],[MAXIMUM]]+4333</f>
        <v>134500</v>
      </c>
      <c r="K31" s="10">
        <f>GSSTable130162[[#This Row],[MAXIMUM]]*1.02</f>
        <v>137190</v>
      </c>
    </row>
    <row r="32" spans="1:11" x14ac:dyDescent="0.25">
      <c r="A32" s="5" t="s">
        <v>37</v>
      </c>
      <c r="B32" s="6">
        <v>82194</v>
      </c>
      <c r="C32" s="6">
        <v>109314</v>
      </c>
      <c r="D32" s="6">
        <v>136434</v>
      </c>
      <c r="E32" s="12">
        <v>139162.68</v>
      </c>
      <c r="G32" s="5" t="s">
        <v>37</v>
      </c>
      <c r="H32" s="10">
        <f>GSSTable13016[[#This Row],[MINIMUM]]+4333</f>
        <v>86527</v>
      </c>
      <c r="I32" s="10">
        <f>GSSTable13016[[#This Row],[MIDPOINT]]+4333</f>
        <v>113647</v>
      </c>
      <c r="J32" s="10">
        <f>GSSTable13016[[#This Row],[MAXIMUM]]+4333</f>
        <v>140767</v>
      </c>
      <c r="K32" s="10">
        <f>GSSTable130162[[#This Row],[MAXIMUM]]*1.02</f>
        <v>143582.34</v>
      </c>
    </row>
    <row r="33" spans="1:12" x14ac:dyDescent="0.25">
      <c r="A33" s="5" t="s">
        <v>38</v>
      </c>
      <c r="B33" s="6">
        <v>85849</v>
      </c>
      <c r="C33" s="6">
        <v>114435</v>
      </c>
      <c r="D33" s="6">
        <v>143021</v>
      </c>
      <c r="E33" s="12">
        <v>145881.42000000001</v>
      </c>
      <c r="G33" s="5" t="s">
        <v>38</v>
      </c>
      <c r="H33" s="10">
        <f>GSSTable13016[[#This Row],[MINIMUM]]+4333</f>
        <v>90182</v>
      </c>
      <c r="I33" s="10">
        <f>GSSTable13016[[#This Row],[MIDPOINT]]+4333</f>
        <v>118768</v>
      </c>
      <c r="J33" s="10">
        <f>GSSTable13016[[#This Row],[MAXIMUM]]+4333</f>
        <v>147354</v>
      </c>
      <c r="K33" s="10">
        <f>GSSTable130162[[#This Row],[MAXIMUM]]*1.02</f>
        <v>150301.08000000002</v>
      </c>
    </row>
    <row r="34" spans="1:12" x14ac:dyDescent="0.25">
      <c r="A34" s="5" t="s">
        <v>39</v>
      </c>
      <c r="B34" s="6">
        <v>89683</v>
      </c>
      <c r="C34" s="6">
        <v>119808</v>
      </c>
      <c r="D34" s="6">
        <v>149932</v>
      </c>
      <c r="E34" s="12">
        <v>152930.64000000001</v>
      </c>
      <c r="G34" s="5" t="s">
        <v>39</v>
      </c>
      <c r="H34" s="10">
        <f>GSSTable13016[[#This Row],[MINIMUM]]+4333</f>
        <v>94016</v>
      </c>
      <c r="I34" s="10">
        <f>GSSTable13016[[#This Row],[MIDPOINT]]+4333</f>
        <v>124141</v>
      </c>
      <c r="J34" s="10">
        <f>GSSTable13016[[#This Row],[MAXIMUM]]+4333</f>
        <v>154265</v>
      </c>
      <c r="K34" s="10">
        <f>GSSTable130162[[#This Row],[MAXIMUM]]*1.02</f>
        <v>157350.29999999999</v>
      </c>
    </row>
    <row r="35" spans="1:12" x14ac:dyDescent="0.25">
      <c r="A35" s="5" t="s">
        <v>40</v>
      </c>
      <c r="B35" s="6">
        <v>93704</v>
      </c>
      <c r="C35" s="6">
        <v>124086</v>
      </c>
      <c r="D35" s="6">
        <v>154469</v>
      </c>
      <c r="E35" s="12">
        <v>157558.38</v>
      </c>
      <c r="G35" s="5" t="s">
        <v>40</v>
      </c>
      <c r="H35" s="10">
        <f>GSSTable13016[[#This Row],[MINIMUM]]+4333</f>
        <v>98037</v>
      </c>
      <c r="I35" s="10">
        <f>GSSTable13016[[#This Row],[MIDPOINT]]+4333</f>
        <v>128419</v>
      </c>
      <c r="J35" s="10">
        <f>GSSTable13016[[#This Row],[MAXIMUM]]+4333</f>
        <v>158802</v>
      </c>
      <c r="K35" s="10">
        <f>GSSTable130162[[#This Row],[MAXIMUM]]*1.02</f>
        <v>161978.04</v>
      </c>
    </row>
    <row r="36" spans="1:12" x14ac:dyDescent="0.25">
      <c r="A36" s="5" t="s">
        <v>41</v>
      </c>
      <c r="B36" s="6">
        <v>97930</v>
      </c>
      <c r="C36" s="6">
        <v>128470</v>
      </c>
      <c r="D36" s="6">
        <v>159009</v>
      </c>
      <c r="E36" s="12">
        <v>162189.18</v>
      </c>
      <c r="G36" s="5" t="s">
        <v>41</v>
      </c>
      <c r="H36" s="10">
        <f>GSSTable13016[[#This Row],[MINIMUM]]+4333</f>
        <v>102263</v>
      </c>
      <c r="I36" s="10">
        <f>GSSTable13016[[#This Row],[MIDPOINT]]+4333</f>
        <v>132803</v>
      </c>
      <c r="J36" s="10">
        <f>GSSTable13016[[#This Row],[MAXIMUM]]+4333</f>
        <v>163342</v>
      </c>
      <c r="K36" s="10">
        <f>GSSTable130162[[#This Row],[MAXIMUM]]*1.02</f>
        <v>166608.84</v>
      </c>
    </row>
    <row r="37" spans="1:12" x14ac:dyDescent="0.25">
      <c r="A37" s="5" t="s">
        <v>42</v>
      </c>
      <c r="B37" s="6">
        <v>102371</v>
      </c>
      <c r="C37" s="6">
        <v>132961</v>
      </c>
      <c r="D37" s="6">
        <v>163551</v>
      </c>
      <c r="E37" s="12">
        <v>166822.01999999999</v>
      </c>
      <c r="G37" s="5" t="s">
        <v>42</v>
      </c>
      <c r="H37" s="10">
        <f>GSSTable13016[[#This Row],[MINIMUM]]+4333</f>
        <v>106704</v>
      </c>
      <c r="I37" s="10">
        <f>GSSTable13016[[#This Row],[MIDPOINT]]+4333</f>
        <v>137294</v>
      </c>
      <c r="J37" s="10">
        <f>GSSTable13016[[#This Row],[MAXIMUM]]+4333</f>
        <v>167884</v>
      </c>
      <c r="K37" s="10">
        <f>GSSTable130162[[#This Row],[MAXIMUM]]*1.02</f>
        <v>171241.68</v>
      </c>
    </row>
    <row r="38" spans="1:12" x14ac:dyDescent="0.25">
      <c r="A38" s="5" t="s">
        <v>43</v>
      </c>
      <c r="B38" s="6">
        <v>107034</v>
      </c>
      <c r="C38" s="6">
        <v>137563</v>
      </c>
      <c r="D38" s="6">
        <v>168091</v>
      </c>
      <c r="E38" s="12">
        <v>171452.82</v>
      </c>
      <c r="G38" s="5" t="s">
        <v>43</v>
      </c>
      <c r="H38" s="10">
        <f>GSSTable13016[[#This Row],[MINIMUM]]+4333</f>
        <v>111367</v>
      </c>
      <c r="I38" s="10">
        <f>GSSTable13016[[#This Row],[MIDPOINT]]+4333</f>
        <v>141896</v>
      </c>
      <c r="J38" s="10">
        <f>GSSTable13016[[#This Row],[MAXIMUM]]+4333</f>
        <v>172424</v>
      </c>
      <c r="K38" s="10">
        <f>GSSTable130162[[#This Row],[MAXIMUM]]*1.02</f>
        <v>175872.48</v>
      </c>
    </row>
    <row r="39" spans="1:12" x14ac:dyDescent="0.25">
      <c r="A39" s="5" t="s">
        <v>44</v>
      </c>
      <c r="B39" s="6">
        <v>111931</v>
      </c>
      <c r="C39" s="6">
        <v>142282</v>
      </c>
      <c r="D39" s="6">
        <v>172633</v>
      </c>
      <c r="E39" s="12">
        <v>176085.66</v>
      </c>
      <c r="G39" s="5" t="s">
        <v>44</v>
      </c>
      <c r="H39" s="10">
        <f>GSSTable13016[[#This Row],[MINIMUM]]+4333</f>
        <v>116264</v>
      </c>
      <c r="I39" s="10">
        <f>GSSTable13016[[#This Row],[MIDPOINT]]+4333</f>
        <v>146615</v>
      </c>
      <c r="J39" s="10">
        <f>GSSTable13016[[#This Row],[MAXIMUM]]+4333</f>
        <v>176966</v>
      </c>
      <c r="K39" s="10">
        <f>GSSTable130162[[#This Row],[MAXIMUM]]*1.02</f>
        <v>180505.32</v>
      </c>
    </row>
    <row r="40" spans="1:12" x14ac:dyDescent="0.25">
      <c r="A40" s="5" t="s">
        <v>45</v>
      </c>
      <c r="B40" s="6">
        <v>117066</v>
      </c>
      <c r="C40" s="6">
        <v>147117</v>
      </c>
      <c r="D40" s="6">
        <v>177168</v>
      </c>
      <c r="E40" s="12">
        <v>180711.36000000002</v>
      </c>
      <c r="G40" s="5" t="s">
        <v>45</v>
      </c>
      <c r="H40" s="10">
        <f>GSSTable13016[[#This Row],[MINIMUM]]+4333</f>
        <v>121399</v>
      </c>
      <c r="I40" s="10">
        <f>GSSTable13016[[#This Row],[MIDPOINT]]+4333</f>
        <v>151450</v>
      </c>
      <c r="J40" s="10">
        <f>GSSTable13016[[#This Row],[MAXIMUM]]+4333</f>
        <v>181501</v>
      </c>
      <c r="K40" s="10">
        <f>GSSTable130162[[#This Row],[MAXIMUM]]*1.02</f>
        <v>185131.02</v>
      </c>
    </row>
    <row r="41" spans="1:12" x14ac:dyDescent="0.25">
      <c r="A41" s="5" t="s">
        <v>46</v>
      </c>
      <c r="B41" s="6">
        <v>122461</v>
      </c>
      <c r="C41" s="6">
        <v>151833</v>
      </c>
      <c r="D41" s="6">
        <v>181205</v>
      </c>
      <c r="E41" s="12">
        <v>184829.1</v>
      </c>
      <c r="G41" s="5" t="s">
        <v>46</v>
      </c>
      <c r="H41" s="10">
        <f>GSSTable13016[[#This Row],[MINIMUM]]+4333</f>
        <v>126794</v>
      </c>
      <c r="I41" s="10">
        <f>GSSTable13016[[#This Row],[MIDPOINT]]+4333</f>
        <v>156166</v>
      </c>
      <c r="J41" s="10">
        <f>GSSTable13016[[#This Row],[MAXIMUM]]+4333</f>
        <v>185538</v>
      </c>
      <c r="K41" s="10">
        <f>GSSTable130162[[#This Row],[MAXIMUM]]*1.02</f>
        <v>189248.76</v>
      </c>
    </row>
    <row r="42" spans="1:12" x14ac:dyDescent="0.25">
      <c r="A42" s="5" t="s">
        <v>47</v>
      </c>
      <c r="B42" s="6">
        <v>128127</v>
      </c>
      <c r="C42" s="6">
        <v>155987</v>
      </c>
      <c r="D42" s="6">
        <v>183848</v>
      </c>
      <c r="E42" s="12">
        <v>187524.96</v>
      </c>
      <c r="G42" s="5" t="s">
        <v>47</v>
      </c>
      <c r="H42" s="10">
        <f>GSSTable13016[[#This Row],[MINIMUM]]+4333</f>
        <v>132460</v>
      </c>
      <c r="I42" s="10">
        <f>GSSTable13016[[#This Row],[MIDPOINT]]+4333</f>
        <v>160320</v>
      </c>
      <c r="J42" s="10">
        <f>GSSTable13016[[#This Row],[MAXIMUM]]+4333</f>
        <v>188181</v>
      </c>
      <c r="K42" s="10">
        <f>GSSTable130162[[#This Row],[MAXIMUM]]*1.02</f>
        <v>191944.62</v>
      </c>
    </row>
    <row r="43" spans="1:12" x14ac:dyDescent="0.25">
      <c r="A43" s="5" t="s">
        <v>48</v>
      </c>
      <c r="B43" s="6">
        <v>134076</v>
      </c>
      <c r="C43" s="6">
        <v>160283</v>
      </c>
      <c r="D43" s="6">
        <v>186490</v>
      </c>
      <c r="E43" s="12">
        <v>190219.80000000002</v>
      </c>
      <c r="G43" s="5" t="s">
        <v>48</v>
      </c>
      <c r="H43" s="10">
        <f>GSSTable13016[[#This Row],[MINIMUM]]+4333</f>
        <v>138409</v>
      </c>
      <c r="I43" s="10">
        <f>GSSTable13016[[#This Row],[MIDPOINT]]+4333</f>
        <v>164616</v>
      </c>
      <c r="J43" s="10">
        <f>GSSTable13016[[#This Row],[MAXIMUM]]+4333</f>
        <v>190823</v>
      </c>
      <c r="K43" s="10">
        <f>GSSTable130162[[#This Row],[MAXIMUM]]*1.02</f>
        <v>194639.46</v>
      </c>
    </row>
    <row r="44" spans="1:12" x14ac:dyDescent="0.25"/>
    <row r="45" spans="1:12" x14ac:dyDescent="0.25">
      <c r="A45" s="7"/>
      <c r="G45" s="7" t="s">
        <v>9</v>
      </c>
    </row>
    <row r="46" spans="1:12" ht="15" customHeight="1" x14ac:dyDescent="0.25">
      <c r="A46" s="8"/>
      <c r="B46" s="8"/>
      <c r="C46" s="8"/>
      <c r="D46" s="8"/>
      <c r="E46" s="8"/>
      <c r="F46" s="8"/>
      <c r="G46" s="11" t="s">
        <v>7</v>
      </c>
      <c r="H46" s="11"/>
      <c r="I46" s="11"/>
      <c r="J46" s="11"/>
      <c r="K46" s="11"/>
      <c r="L46" s="9"/>
    </row>
    <row r="47" spans="1:12" x14ac:dyDescent="0.25">
      <c r="A47" s="8"/>
      <c r="B47" s="8"/>
      <c r="C47" s="8"/>
      <c r="D47" s="8"/>
      <c r="E47" s="8"/>
      <c r="F47" s="8"/>
      <c r="G47" s="11"/>
      <c r="H47" s="11"/>
      <c r="I47" s="11"/>
      <c r="J47" s="11"/>
      <c r="K47" s="11"/>
    </row>
    <row r="48" spans="1:12" x14ac:dyDescent="0.25">
      <c r="A48" s="8"/>
      <c r="B48" s="8"/>
      <c r="C48" s="8"/>
      <c r="D48" s="8"/>
      <c r="E48" s="8"/>
      <c r="F48" s="8"/>
      <c r="G48" s="11"/>
      <c r="H48" s="11"/>
      <c r="I48" s="11"/>
      <c r="J48" s="11"/>
      <c r="K48" s="11"/>
    </row>
    <row r="49" spans="1:11" x14ac:dyDescent="0.25">
      <c r="A49" s="8"/>
      <c r="B49" s="8"/>
      <c r="C49" s="8"/>
      <c r="D49" s="8"/>
      <c r="E49" s="8"/>
      <c r="F49" s="8"/>
      <c r="G49" s="11"/>
      <c r="H49" s="11"/>
      <c r="I49" s="11"/>
      <c r="J49" s="11"/>
      <c r="K49" s="11"/>
    </row>
    <row r="50" spans="1:11" x14ac:dyDescent="0.25">
      <c r="A50" s="8"/>
      <c r="B50" s="8"/>
      <c r="C50" s="8"/>
      <c r="D50" s="8"/>
      <c r="E50" s="8"/>
      <c r="F50" s="8"/>
      <c r="G50" s="11"/>
      <c r="H50" s="11"/>
      <c r="I50" s="11"/>
      <c r="J50" s="11"/>
      <c r="K50" s="11"/>
    </row>
    <row r="51" spans="1:11" x14ac:dyDescent="0.25">
      <c r="A51" s="8"/>
      <c r="B51" s="8"/>
      <c r="C51" s="8"/>
      <c r="D51" s="8"/>
      <c r="E51" s="8"/>
      <c r="F51" s="8"/>
      <c r="G51" s="11"/>
      <c r="H51" s="11"/>
      <c r="I51" s="11"/>
      <c r="J51" s="11"/>
      <c r="K51" s="11"/>
    </row>
    <row r="52" spans="1:11" x14ac:dyDescent="0.25"/>
    <row r="53" spans="1:11" ht="15" hidden="1" customHeight="1" x14ac:dyDescent="0.25"/>
    <row r="54" spans="1:11" ht="15" hidden="1" customHeight="1" x14ac:dyDescent="0.25"/>
  </sheetData>
  <mergeCells count="1">
    <mergeCell ref="G46:K51"/>
  </mergeCells>
  <pageMargins left="0.7" right="0.7" top="0.75" bottom="0.75" header="0.3" footer="0.3"/>
  <pageSetup scale="77" orientation="portrait" horizontalDpi="1200" verticalDpi="1200" r:id="rId1"/>
  <tableParts count="2">
    <tablePart r:id="rId2"/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alary_x0020_Schedule_x0020_Status xmlns="14b5485a-b324-499f-a9a9-ae749bf8ebae" xsi:nil="true"/>
    <Salary_x0020_Schedule_x0020_Types xmlns="14b5485a-b324-499f-a9a9-ae749bf8ebae" xsi:nil="true"/>
    <Fiscal_x0020_Year xmlns="18125364-d089-4ae4-9f07-9fc6b000b9e7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F2A1646388543459F659DB7EDF6EF86" ma:contentTypeVersion="5" ma:contentTypeDescription="Create a new document." ma:contentTypeScope="" ma:versionID="04edfeb32696a1f337af5bc30db936bd">
  <xsd:schema xmlns:xsd="http://www.w3.org/2001/XMLSchema" xmlns:xs="http://www.w3.org/2001/XMLSchema" xmlns:p="http://schemas.microsoft.com/office/2006/metadata/properties" xmlns:ns2="14b5485a-b324-499f-a9a9-ae749bf8ebae" xmlns:ns3="18125364-d089-4ae4-9f07-9fc6b000b9e7" xmlns:ns4="7719fce1-a224-4323-b59d-3b628a1ddcb2" targetNamespace="http://schemas.microsoft.com/office/2006/metadata/properties" ma:root="true" ma:fieldsID="42d67337b0350557c29523b5b89bf821" ns2:_="" ns3:_="" ns4:_="">
    <xsd:import namespace="14b5485a-b324-499f-a9a9-ae749bf8ebae"/>
    <xsd:import namespace="18125364-d089-4ae4-9f07-9fc6b000b9e7"/>
    <xsd:import namespace="7719fce1-a224-4323-b59d-3b628a1ddcb2"/>
    <xsd:element name="properties">
      <xsd:complexType>
        <xsd:sequence>
          <xsd:element name="documentManagement">
            <xsd:complexType>
              <xsd:all>
                <xsd:element ref="ns2:Salary_x0020_Schedule_x0020_Types" minOccurs="0"/>
                <xsd:element ref="ns2:Salary_x0020_Schedule_x0020_Status" minOccurs="0"/>
                <xsd:element ref="ns3:Fiscal_x0020_Year" minOccurs="0"/>
                <xsd:element ref="ns4:MediaServiceMetadata" minOccurs="0"/>
                <xsd:element ref="ns4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4b5485a-b324-499f-a9a9-ae749bf8ebae" elementFormDefault="qualified">
    <xsd:import namespace="http://schemas.microsoft.com/office/2006/documentManagement/types"/>
    <xsd:import namespace="http://schemas.microsoft.com/office/infopath/2007/PartnerControls"/>
    <xsd:element name="Salary_x0020_Schedule_x0020_Types" ma:index="8" nillable="true" ma:displayName="Salary Schedule Types" ma:format="Dropdown" ma:indexed="true" ma:internalName="Salary_x0020_Schedule_x0020_Types">
      <xsd:simpleType>
        <xsd:union memberTypes="dms:Text">
          <xsd:simpleType>
            <xsd:restriction base="dms:Choice">
              <xsd:enumeration value="Final Schedules"/>
              <xsd:enumeration value="Proposed Schedules"/>
              <xsd:enumeration value="Part Time Schedules"/>
              <xsd:enumeration value="Pay Summaries"/>
              <xsd:enumeration value="Scheduled without roundup formula"/>
              <xsd:enumeration value="Negotiated Items"/>
              <xsd:enumeration value="Pay Differentials"/>
            </xsd:restriction>
          </xsd:simpleType>
        </xsd:union>
      </xsd:simpleType>
    </xsd:element>
    <xsd:element name="Salary_x0020_Schedule_x0020_Status" ma:index="9" nillable="true" ma:displayName="Salary Schedule Status" ma:format="Dropdown" ma:indexed="true" ma:internalName="Salary_x0020_Schedule_x0020_Status">
      <xsd:simpleType>
        <xsd:union memberTypes="dms:Text">
          <xsd:simpleType>
            <xsd:restriction base="dms:Choice">
              <xsd:enumeration value="Originals"/>
              <xsd:enumeration value="Proposed"/>
              <xsd:enumeration value="READY TO POST"/>
            </xsd:restriction>
          </xsd:simpleType>
        </xsd:un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8125364-d089-4ae4-9f07-9fc6b000b9e7" elementFormDefault="qualified">
    <xsd:import namespace="http://schemas.microsoft.com/office/2006/documentManagement/types"/>
    <xsd:import namespace="http://schemas.microsoft.com/office/infopath/2007/PartnerControls"/>
    <xsd:element name="Fiscal_x0020_Year" ma:index="10" nillable="true" ma:displayName="Fiscal Year" ma:format="Dropdown" ma:indexed="true" ma:internalName="Fiscal_x0020_Year">
      <xsd:simpleType>
        <xsd:union memberTypes="dms:Text">
          <xsd:simpleType>
            <xsd:restriction base="dms:Choice">
              <xsd:enumeration value="2000"/>
              <xsd:enumeration value="2001"/>
              <xsd:enumeration value="2002"/>
              <xsd:enumeration value="2003"/>
              <xsd:enumeration value="2004"/>
              <xsd:enumeration value="2005"/>
              <xsd:enumeration value="2006"/>
              <xsd:enumeration value="2007"/>
              <xsd:enumeration value="2008"/>
              <xsd:enumeration value="2009"/>
              <xsd:enumeration value="2010"/>
              <xsd:enumeration value="2011"/>
              <xsd:enumeration value="2012"/>
              <xsd:enumeration value="2013"/>
              <xsd:enumeration value="2014"/>
              <xsd:enumeration value="2015"/>
              <xsd:enumeration value="2016"/>
              <xsd:enumeration value="2017"/>
              <xsd:enumeration value="2018"/>
              <xsd:enumeration value="2019"/>
              <xsd:enumeration value="2020"/>
              <xsd:enumeration value="2021"/>
              <xsd:enumeration value="2022"/>
              <xsd:enumeration value="2023"/>
              <xsd:enumeration value="2024"/>
              <xsd:enumeration value="2025"/>
              <xsd:enumeration value="2026"/>
              <xsd:enumeration value="2027"/>
              <xsd:enumeration value="2028"/>
              <xsd:enumeration value="2029"/>
              <xsd:enumeration value="2030"/>
              <xsd:enumeration value="2031"/>
              <xsd:enumeration value="2032"/>
              <xsd:enumeration value="2033"/>
              <xsd:enumeration value="2034"/>
              <xsd:enumeration value="2035"/>
              <xsd:enumeration value="2036"/>
              <xsd:enumeration value="2037"/>
              <xsd:enumeration value="2038"/>
              <xsd:enumeration value="2039"/>
              <xsd:enumeration value="2040"/>
              <xsd:enumeration value="2041"/>
              <xsd:enumeration value="2042"/>
              <xsd:enumeration value="2043"/>
              <xsd:enumeration value="2044"/>
              <xsd:enumeration value="2045"/>
              <xsd:enumeration value="2046"/>
              <xsd:enumeration value="2047"/>
              <xsd:enumeration value="2048"/>
              <xsd:enumeration value="2049"/>
              <xsd:enumeration value="2050"/>
            </xsd:restriction>
          </xsd:simpleType>
        </xsd:un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719fce1-a224-4323-b59d-3b628a1ddcb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  i : n i l = " t r u e " /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B49760C6-5CF6-45DC-ADAC-EBF58DCC076A}">
  <ds:schemaRefs>
    <ds:schemaRef ds:uri="14b5485a-b324-499f-a9a9-ae749bf8ebae"/>
    <ds:schemaRef ds:uri="http://purl.org/dc/terms/"/>
    <ds:schemaRef ds:uri="18125364-d089-4ae4-9f07-9fc6b000b9e7"/>
    <ds:schemaRef ds:uri="http://purl.org/dc/dcmitype/"/>
    <ds:schemaRef ds:uri="7719fce1-a224-4323-b59d-3b628a1ddcb2"/>
    <ds:schemaRef ds:uri="http://schemas.microsoft.com/office/infopath/2007/PartnerControls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1DAB0175-9B79-4340-B3B3-F1F66C0C31C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4b5485a-b324-499f-a9a9-ae749bf8ebae"/>
    <ds:schemaRef ds:uri="18125364-d089-4ae4-9f07-9fc6b000b9e7"/>
    <ds:schemaRef ds:uri="7719fce1-a224-4323-b59d-3b628a1ddcb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D085CB6-F625-4F67-8A9B-E72EFAAB8888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5599346E-1636-4BCA-ACEF-9CE7F0AA7776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GSS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 Hong</dc:creator>
  <cp:lastModifiedBy>Rosa Hong</cp:lastModifiedBy>
  <dcterms:created xsi:type="dcterms:W3CDTF">2021-03-30T17:45:15Z</dcterms:created>
  <dcterms:modified xsi:type="dcterms:W3CDTF">2022-09-01T22:57:22Z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0x0101004F2A1646388543459F659DB7EDF6EF86</vt:lpwstr>
  </property>
</Properties>
</file>