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[FIX] FY22-23 Salary Schedules\FY23 Fix\"/>
    </mc:Choice>
  </mc:AlternateContent>
  <xr:revisionPtr revIDLastSave="0" documentId="13_ncr:1_{2B804348-5107-4481-AC91-411D5D98A9EB}" xr6:coauthVersionLast="47" xr6:coauthVersionMax="47" xr10:uidLastSave="{00000000-0000-0000-0000-000000000000}"/>
  <bookViews>
    <workbookView xWindow="1125" yWindow="1125" windowWidth="24945" windowHeight="14355" xr2:uid="{4A432EA3-7EDA-439F-84D0-57346672B7C6}"/>
  </bookViews>
  <sheets>
    <sheet name="OPTSL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J8" i="1"/>
  <c r="K8" i="1"/>
  <c r="I8" i="1"/>
</calcChain>
</file>

<file path=xl/sharedStrings.xml><?xml version="1.0" encoding="utf-8"?>
<sst xmlns="http://schemas.openxmlformats.org/spreadsheetml/2006/main" count="21" uniqueCount="12">
  <si>
    <t>MONTGOMERY COUNTY GOVERNMENT</t>
  </si>
  <si>
    <t>OFFICE, PROFESSIONAL &amp; TECHNICAL AND SERVICE, LABOR, AND TRADES (MCGEO OPT/SLT) BARGAINING UNIT SALARY SCHEDULE</t>
  </si>
  <si>
    <t>FISCAL YEAR 2023</t>
  </si>
  <si>
    <t>EFFECTIVE JULY 3, 2022</t>
  </si>
  <si>
    <t>EFFECTIVE JUNE 18, 2023</t>
  </si>
  <si>
    <t>GWA: $4,333 INCREASE</t>
  </si>
  <si>
    <t>GRADE</t>
  </si>
  <si>
    <t>MINIMUM</t>
  </si>
  <si>
    <t>MIDPOINT</t>
  </si>
  <si>
    <t>MAXIMUM</t>
  </si>
  <si>
    <t>18 YEAR 
LONGEVITY
(3%)</t>
  </si>
  <si>
    <t>24 YEAR 
LONGEVITY
(3%)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</si>
</sst>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0" fillId="0" borderId="0" xfId="0" applyNumberFormat="1" applyFill="1"/>
  </cellXfs>
  <cellStyles count="1">
    <cellStyle name="Normal" xfId="0" builtinId="0"/>
  </cellStyles>
  <dxfs count="14"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D06BCB-08E6-48B6-8C94-71FCB143F1BF}" name="OPTSLTTable15928" displayName="OPTSLTTable15928" ref="A7:F31" totalsRowShown="0" headerRowDxfId="13">
  <tableColumns count="6">
    <tableColumn id="1" xr3:uid="{FCD65312-472D-4D66-A717-D2BFBD9FFF9D}" name="GRADE" dataDxfId="12"/>
    <tableColumn id="2" xr3:uid="{8A63D967-19B6-46AB-97E6-F3F1B48DE11D}" name="MINIMUM" dataDxfId="11"/>
    <tableColumn id="3" xr3:uid="{BFDFFC80-7F36-4456-A2C1-FCC47C0F5F87}" name="MIDPOINT" dataDxfId="10"/>
    <tableColumn id="4" xr3:uid="{025EC09F-F553-454A-9943-C00566CEE1C9}" name="MAXIMUM" dataDxfId="2"/>
    <tableColumn id="5" xr3:uid="{5D6A2122-C3F0-4320-BB1E-A4DFE1A84B3B}" name="18 YEAR _x000a_LONGEVITY_x000a_(3%)" dataDxfId="1"/>
    <tableColumn id="6" xr3:uid="{8677F7B7-9405-4F49-B9CB-B29B3916E7E3}" name="24 YEAR _x000a_LONGEVITY_x000a_(3%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DB95E7-5FF4-4711-9A03-DE541846985D}" name="OPTSLTTable1592847" displayName="OPTSLTTable1592847" ref="H7:M31" totalsRowShown="0" headerRowDxfId="9">
  <tableColumns count="6">
    <tableColumn id="1" xr3:uid="{705FBA78-DD54-433C-A8D8-C5E6142C2A5E}" name="GRADE" dataDxfId="8"/>
    <tableColumn id="2" xr3:uid="{4D5021BD-7C9E-46A9-B1DB-27653B8A6944}" name="MINIMUM" dataDxfId="7">
      <calculatedColumnFormula>OPTSLTTable15928[[#This Row],[MINIMUM]]+4333</calculatedColumnFormula>
    </tableColumn>
    <tableColumn id="3" xr3:uid="{CB585949-D3C1-4617-83C3-A0B2D4EA2CF4}" name="MIDPOINT" dataDxfId="6">
      <calculatedColumnFormula>OPTSLTTable15928[[#This Row],[MIDPOINT]]+4333</calculatedColumnFormula>
    </tableColumn>
    <tableColumn id="4" xr3:uid="{6870CF9A-1F7D-42A5-8255-5B28DAB0C4CA}" name="MAXIMUM" dataDxfId="5">
      <calculatedColumnFormula>OPTSLTTable15928[[#This Row],[MAXIMUM]]+4333</calculatedColumnFormula>
    </tableColumn>
    <tableColumn id="5" xr3:uid="{CBA32DE4-032D-491D-9B52-FD39399813EE}" name="18 YEAR _x000a_LONGEVITY_x000a_(3%)" dataDxfId="4">
      <calculatedColumnFormula>OPTSLTTable1592847[[#This Row],[MAXIMUM]]*1.03</calculatedColumnFormula>
    </tableColumn>
    <tableColumn id="6" xr3:uid="{3081B5E9-AC9B-4593-9A36-B26E85020ED3}" name="24 YEAR _x000a_LONGEVITY_x000a_(3%)" dataDxfId="3">
      <calculatedColumnFormula>OPTSLTTable1592847[[#This Row],[18 YEAR 
LONGEVITY
(3%)]]*1.03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B806-3483-4CE9-A015-1937296FFE34}">
  <sheetPr>
    <tabColor theme="9" tint="0.79998168889431442"/>
    <pageSetUpPr fitToPage="1"/>
  </sheetPr>
  <dimension ref="A1:N35"/>
  <sheetViews>
    <sheetView showGridLines="0" tabSelected="1" workbookViewId="0"/>
  </sheetViews>
  <sheetFormatPr defaultColWidth="0" defaultRowHeight="15" customHeight="1" zeroHeight="1" x14ac:dyDescent="0.25"/>
  <cols>
    <col min="1" max="13" width="12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37.5" customHeight="1" x14ac:dyDescent="0.3">
      <c r="A2" s="9" t="s">
        <v>1</v>
      </c>
      <c r="B2" s="9"/>
      <c r="C2" s="9"/>
      <c r="D2" s="9"/>
      <c r="E2" s="9"/>
      <c r="F2" s="9"/>
      <c r="H2" s="9" t="s">
        <v>1</v>
      </c>
      <c r="I2" s="9"/>
      <c r="J2" s="9"/>
      <c r="K2" s="9"/>
      <c r="L2" s="9"/>
      <c r="M2" s="9"/>
    </row>
    <row r="3" spans="1:13" s="1" customFormat="1" ht="18.75" x14ac:dyDescent="0.3">
      <c r="A3" s="1" t="s">
        <v>2</v>
      </c>
      <c r="H3" s="1" t="s">
        <v>2</v>
      </c>
    </row>
    <row r="4" spans="1:13" s="1" customFormat="1" ht="18.75" x14ac:dyDescent="0.3">
      <c r="A4" s="2" t="s">
        <v>3</v>
      </c>
      <c r="H4" s="2" t="s">
        <v>4</v>
      </c>
    </row>
    <row r="5" spans="1:13" s="1" customFormat="1" ht="18.75" x14ac:dyDescent="0.3">
      <c r="A5" s="2"/>
      <c r="H5" s="2" t="s">
        <v>5</v>
      </c>
    </row>
    <row r="6" spans="1:13" x14ac:dyDescent="0.25"/>
    <row r="7" spans="1:13" s="3" customFormat="1" ht="45" x14ac:dyDescent="0.25">
      <c r="A7" s="3" t="s">
        <v>6</v>
      </c>
      <c r="B7" s="3" t="s">
        <v>7</v>
      </c>
      <c r="C7" s="3" t="s">
        <v>8</v>
      </c>
      <c r="D7" s="3" t="s">
        <v>9</v>
      </c>
      <c r="E7" s="4" t="s">
        <v>10</v>
      </c>
      <c r="F7" s="4" t="s">
        <v>11</v>
      </c>
      <c r="H7" s="3" t="s">
        <v>6</v>
      </c>
      <c r="I7" s="3" t="s">
        <v>7</v>
      </c>
      <c r="J7" s="3" t="s">
        <v>8</v>
      </c>
      <c r="K7" s="3" t="s">
        <v>9</v>
      </c>
      <c r="L7" s="4" t="s">
        <v>10</v>
      </c>
      <c r="M7" s="4" t="s">
        <v>11</v>
      </c>
    </row>
    <row r="8" spans="1:13" x14ac:dyDescent="0.25">
      <c r="A8" s="5">
        <v>5</v>
      </c>
      <c r="B8" s="6">
        <v>34172</v>
      </c>
      <c r="C8" s="6">
        <v>40130</v>
      </c>
      <c r="D8" s="6">
        <v>46088</v>
      </c>
      <c r="E8" s="10">
        <v>47470.64</v>
      </c>
      <c r="F8" s="10">
        <v>48894.7592</v>
      </c>
      <c r="H8" s="5">
        <v>5</v>
      </c>
      <c r="I8" s="6">
        <f>OPTSLTTable15928[[#This Row],[MINIMUM]]+4333</f>
        <v>38505</v>
      </c>
      <c r="J8" s="6">
        <f>OPTSLTTable15928[[#This Row],[MIDPOINT]]+4333</f>
        <v>44463</v>
      </c>
      <c r="K8" s="6">
        <f>OPTSLTTable15928[[#This Row],[MAXIMUM]]+4333</f>
        <v>50421</v>
      </c>
      <c r="L8" s="6">
        <f>OPTSLTTable1592847[[#This Row],[MAXIMUM]]*1.03</f>
        <v>51933.630000000005</v>
      </c>
      <c r="M8" s="6">
        <f>OPTSLTTable1592847[[#This Row],[18 YEAR 
LONGEVITY
(3%)]]*1.03</f>
        <v>53491.638900000005</v>
      </c>
    </row>
    <row r="9" spans="1:13" x14ac:dyDescent="0.25">
      <c r="A9" s="5">
        <v>6</v>
      </c>
      <c r="B9" s="6">
        <v>34172</v>
      </c>
      <c r="C9" s="6">
        <v>41055</v>
      </c>
      <c r="D9" s="6">
        <v>47939</v>
      </c>
      <c r="E9" s="10">
        <v>49377.17</v>
      </c>
      <c r="F9" s="10">
        <v>50858.485099999998</v>
      </c>
      <c r="H9" s="5">
        <v>6</v>
      </c>
      <c r="I9" s="6">
        <f>OPTSLTTable15928[[#This Row],[MINIMUM]]+4333</f>
        <v>38505</v>
      </c>
      <c r="J9" s="6">
        <f>OPTSLTTable15928[[#This Row],[MIDPOINT]]+4333</f>
        <v>45388</v>
      </c>
      <c r="K9" s="6">
        <f>OPTSLTTable15928[[#This Row],[MAXIMUM]]+4333</f>
        <v>52272</v>
      </c>
      <c r="L9" s="6">
        <f>OPTSLTTable1592847[[#This Row],[MAXIMUM]]*1.03</f>
        <v>53840.160000000003</v>
      </c>
      <c r="M9" s="6">
        <f>OPTSLTTable1592847[[#This Row],[18 YEAR 
LONGEVITY
(3%)]]*1.03</f>
        <v>55455.364800000003</v>
      </c>
    </row>
    <row r="10" spans="1:13" x14ac:dyDescent="0.25">
      <c r="A10" s="5">
        <v>7</v>
      </c>
      <c r="B10" s="6">
        <v>34172</v>
      </c>
      <c r="C10" s="6">
        <v>42044</v>
      </c>
      <c r="D10" s="6">
        <v>49916</v>
      </c>
      <c r="E10" s="10">
        <v>51413.48</v>
      </c>
      <c r="F10" s="10">
        <v>52955.884400000003</v>
      </c>
      <c r="H10" s="5">
        <v>7</v>
      </c>
      <c r="I10" s="6">
        <f>OPTSLTTable15928[[#This Row],[MINIMUM]]+4333</f>
        <v>38505</v>
      </c>
      <c r="J10" s="6">
        <f>OPTSLTTable15928[[#This Row],[MIDPOINT]]+4333</f>
        <v>46377</v>
      </c>
      <c r="K10" s="6">
        <f>OPTSLTTable15928[[#This Row],[MAXIMUM]]+4333</f>
        <v>54249</v>
      </c>
      <c r="L10" s="6">
        <f>OPTSLTTable1592847[[#This Row],[MAXIMUM]]*1.03</f>
        <v>55876.47</v>
      </c>
      <c r="M10" s="6">
        <f>OPTSLTTable1592847[[#This Row],[18 YEAR 
LONGEVITY
(3%)]]*1.03</f>
        <v>57552.7641</v>
      </c>
    </row>
    <row r="11" spans="1:13" x14ac:dyDescent="0.25">
      <c r="A11" s="5">
        <v>8</v>
      </c>
      <c r="B11" s="6">
        <v>34172</v>
      </c>
      <c r="C11" s="6">
        <v>43141</v>
      </c>
      <c r="D11" s="6">
        <v>52110</v>
      </c>
      <c r="E11" s="10">
        <v>53673.3</v>
      </c>
      <c r="F11" s="10">
        <v>55283.499000000003</v>
      </c>
      <c r="H11" s="5">
        <v>8</v>
      </c>
      <c r="I11" s="6">
        <f>OPTSLTTable15928[[#This Row],[MINIMUM]]+4333</f>
        <v>38505</v>
      </c>
      <c r="J11" s="6">
        <f>OPTSLTTable15928[[#This Row],[MIDPOINT]]+4333</f>
        <v>47474</v>
      </c>
      <c r="K11" s="6">
        <f>OPTSLTTable15928[[#This Row],[MAXIMUM]]+4333</f>
        <v>56443</v>
      </c>
      <c r="L11" s="6">
        <f>OPTSLTTable1592847[[#This Row],[MAXIMUM]]*1.03</f>
        <v>58136.29</v>
      </c>
      <c r="M11" s="6">
        <f>OPTSLTTable1592847[[#This Row],[18 YEAR 
LONGEVITY
(3%)]]*1.03</f>
        <v>59880.378700000001</v>
      </c>
    </row>
    <row r="12" spans="1:13" x14ac:dyDescent="0.25">
      <c r="A12" s="5">
        <v>9</v>
      </c>
      <c r="B12" s="6">
        <v>35172</v>
      </c>
      <c r="C12" s="6">
        <v>44795</v>
      </c>
      <c r="D12" s="6">
        <v>54418</v>
      </c>
      <c r="E12" s="10">
        <v>56050.54</v>
      </c>
      <c r="F12" s="10">
        <v>57732.056199999999</v>
      </c>
      <c r="H12" s="5">
        <v>9</v>
      </c>
      <c r="I12" s="6">
        <f>OPTSLTTable15928[[#This Row],[MINIMUM]]+4333</f>
        <v>39505</v>
      </c>
      <c r="J12" s="6">
        <f>OPTSLTTable15928[[#This Row],[MIDPOINT]]+4333</f>
        <v>49128</v>
      </c>
      <c r="K12" s="6">
        <f>OPTSLTTable15928[[#This Row],[MAXIMUM]]+4333</f>
        <v>58751</v>
      </c>
      <c r="L12" s="6">
        <f>OPTSLTTable1592847[[#This Row],[MAXIMUM]]*1.03</f>
        <v>60513.53</v>
      </c>
      <c r="M12" s="6">
        <f>OPTSLTTable1592847[[#This Row],[18 YEAR 
LONGEVITY
(3%)]]*1.03</f>
        <v>62328.935900000004</v>
      </c>
    </row>
    <row r="13" spans="1:13" x14ac:dyDescent="0.25">
      <c r="A13" s="5">
        <v>10</v>
      </c>
      <c r="B13" s="6">
        <v>36515</v>
      </c>
      <c r="C13" s="6">
        <v>46711</v>
      </c>
      <c r="D13" s="6">
        <v>56907</v>
      </c>
      <c r="E13" s="10">
        <v>58614.21</v>
      </c>
      <c r="F13" s="10">
        <v>60372.636299999998</v>
      </c>
      <c r="H13" s="5">
        <v>10</v>
      </c>
      <c r="I13" s="6">
        <f>OPTSLTTable15928[[#This Row],[MINIMUM]]+4333</f>
        <v>40848</v>
      </c>
      <c r="J13" s="6">
        <f>OPTSLTTable15928[[#This Row],[MIDPOINT]]+4333</f>
        <v>51044</v>
      </c>
      <c r="K13" s="6">
        <f>OPTSLTTable15928[[#This Row],[MAXIMUM]]+4333</f>
        <v>61240</v>
      </c>
      <c r="L13" s="6">
        <f>OPTSLTTable1592847[[#This Row],[MAXIMUM]]*1.03</f>
        <v>63077.200000000004</v>
      </c>
      <c r="M13" s="6">
        <f>OPTSLTTable1592847[[#This Row],[18 YEAR 
LONGEVITY
(3%)]]*1.03</f>
        <v>64969.516000000003</v>
      </c>
    </row>
    <row r="14" spans="1:13" x14ac:dyDescent="0.25">
      <c r="A14" s="5">
        <v>11</v>
      </c>
      <c r="B14" s="6">
        <v>37924</v>
      </c>
      <c r="C14" s="6">
        <v>48715</v>
      </c>
      <c r="D14" s="6">
        <v>59506</v>
      </c>
      <c r="E14" s="10">
        <v>61291.18</v>
      </c>
      <c r="F14" s="10">
        <v>63129.915400000005</v>
      </c>
      <c r="H14" s="5">
        <v>11</v>
      </c>
      <c r="I14" s="6">
        <f>OPTSLTTable15928[[#This Row],[MINIMUM]]+4333</f>
        <v>42257</v>
      </c>
      <c r="J14" s="6">
        <f>OPTSLTTable15928[[#This Row],[MIDPOINT]]+4333</f>
        <v>53048</v>
      </c>
      <c r="K14" s="6">
        <f>OPTSLTTable15928[[#This Row],[MAXIMUM]]+4333</f>
        <v>63839</v>
      </c>
      <c r="L14" s="6">
        <f>OPTSLTTable1592847[[#This Row],[MAXIMUM]]*1.03</f>
        <v>65754.17</v>
      </c>
      <c r="M14" s="6">
        <f>OPTSLTTable1592847[[#This Row],[18 YEAR 
LONGEVITY
(3%)]]*1.03</f>
        <v>67726.795100000003</v>
      </c>
    </row>
    <row r="15" spans="1:13" x14ac:dyDescent="0.25">
      <c r="A15" s="5">
        <v>12</v>
      </c>
      <c r="B15" s="6">
        <v>39391</v>
      </c>
      <c r="C15" s="6">
        <v>50815</v>
      </c>
      <c r="D15" s="6">
        <v>62239</v>
      </c>
      <c r="E15" s="10">
        <v>64106.17</v>
      </c>
      <c r="F15" s="10">
        <v>66029.355100000001</v>
      </c>
      <c r="H15" s="5">
        <v>12</v>
      </c>
      <c r="I15" s="6">
        <f>OPTSLTTable15928[[#This Row],[MINIMUM]]+4333</f>
        <v>43724</v>
      </c>
      <c r="J15" s="6">
        <f>OPTSLTTable15928[[#This Row],[MIDPOINT]]+4333</f>
        <v>55148</v>
      </c>
      <c r="K15" s="6">
        <f>OPTSLTTable15928[[#This Row],[MAXIMUM]]+4333</f>
        <v>66572</v>
      </c>
      <c r="L15" s="6">
        <f>OPTSLTTable1592847[[#This Row],[MAXIMUM]]*1.03</f>
        <v>68569.16</v>
      </c>
      <c r="M15" s="6">
        <f>OPTSLTTable1592847[[#This Row],[18 YEAR 
LONGEVITY
(3%)]]*1.03</f>
        <v>70626.234800000006</v>
      </c>
    </row>
    <row r="16" spans="1:13" x14ac:dyDescent="0.25">
      <c r="A16" s="5">
        <v>13</v>
      </c>
      <c r="B16" s="6">
        <v>40945</v>
      </c>
      <c r="C16" s="6">
        <v>53027</v>
      </c>
      <c r="D16" s="6">
        <v>65109</v>
      </c>
      <c r="E16" s="10">
        <v>67062.27</v>
      </c>
      <c r="F16" s="10">
        <v>69074.138100000011</v>
      </c>
      <c r="H16" s="5">
        <v>13</v>
      </c>
      <c r="I16" s="6">
        <f>OPTSLTTable15928[[#This Row],[MINIMUM]]+4333</f>
        <v>45278</v>
      </c>
      <c r="J16" s="6">
        <f>OPTSLTTable15928[[#This Row],[MIDPOINT]]+4333</f>
        <v>57360</v>
      </c>
      <c r="K16" s="6">
        <f>OPTSLTTable15928[[#This Row],[MAXIMUM]]+4333</f>
        <v>69442</v>
      </c>
      <c r="L16" s="6">
        <f>OPTSLTTable1592847[[#This Row],[MAXIMUM]]*1.03</f>
        <v>71525.259999999995</v>
      </c>
      <c r="M16" s="6">
        <f>OPTSLTTable1592847[[#This Row],[18 YEAR 
LONGEVITY
(3%)]]*1.03</f>
        <v>73671.017800000001</v>
      </c>
    </row>
    <row r="17" spans="1:13" x14ac:dyDescent="0.25">
      <c r="A17" s="5">
        <v>14</v>
      </c>
      <c r="B17" s="6">
        <v>42577</v>
      </c>
      <c r="C17" s="6">
        <v>55354</v>
      </c>
      <c r="D17" s="6">
        <v>68130</v>
      </c>
      <c r="E17" s="10">
        <v>70173.900000000009</v>
      </c>
      <c r="F17" s="10">
        <v>72279.117000000013</v>
      </c>
      <c r="H17" s="5">
        <v>14</v>
      </c>
      <c r="I17" s="6">
        <f>OPTSLTTable15928[[#This Row],[MINIMUM]]+4333</f>
        <v>46910</v>
      </c>
      <c r="J17" s="6">
        <f>OPTSLTTable15928[[#This Row],[MIDPOINT]]+4333</f>
        <v>59687</v>
      </c>
      <c r="K17" s="6">
        <f>OPTSLTTable15928[[#This Row],[MAXIMUM]]+4333</f>
        <v>72463</v>
      </c>
      <c r="L17" s="6">
        <f>OPTSLTTable1592847[[#This Row],[MAXIMUM]]*1.03</f>
        <v>74636.89</v>
      </c>
      <c r="M17" s="6">
        <f>OPTSLTTable1592847[[#This Row],[18 YEAR 
LONGEVITY
(3%)]]*1.03</f>
        <v>76875.996700000003</v>
      </c>
    </row>
    <row r="18" spans="1:13" x14ac:dyDescent="0.25">
      <c r="A18" s="5">
        <v>15</v>
      </c>
      <c r="B18" s="6">
        <v>44285</v>
      </c>
      <c r="C18" s="6">
        <v>57786</v>
      </c>
      <c r="D18" s="6">
        <v>71288</v>
      </c>
      <c r="E18" s="10">
        <v>73426.64</v>
      </c>
      <c r="F18" s="10">
        <v>75629.439200000008</v>
      </c>
      <c r="H18" s="5">
        <v>15</v>
      </c>
      <c r="I18" s="6">
        <f>OPTSLTTable15928[[#This Row],[MINIMUM]]+4333</f>
        <v>48618</v>
      </c>
      <c r="J18" s="6">
        <f>OPTSLTTable15928[[#This Row],[MIDPOINT]]+4333</f>
        <v>62119</v>
      </c>
      <c r="K18" s="6">
        <f>OPTSLTTable15928[[#This Row],[MAXIMUM]]+4333</f>
        <v>75621</v>
      </c>
      <c r="L18" s="6">
        <f>OPTSLTTable1592847[[#This Row],[MAXIMUM]]*1.03</f>
        <v>77889.63</v>
      </c>
      <c r="M18" s="6">
        <f>OPTSLTTable1592847[[#This Row],[18 YEAR 
LONGEVITY
(3%)]]*1.03</f>
        <v>80226.318900000013</v>
      </c>
    </row>
    <row r="19" spans="1:13" x14ac:dyDescent="0.25">
      <c r="A19" s="5">
        <v>16</v>
      </c>
      <c r="B19" s="6">
        <v>46105</v>
      </c>
      <c r="C19" s="6">
        <v>60360</v>
      </c>
      <c r="D19" s="6">
        <v>74614</v>
      </c>
      <c r="E19" s="10">
        <v>76852.42</v>
      </c>
      <c r="F19" s="10">
        <v>79157.992599999998</v>
      </c>
      <c r="H19" s="5">
        <v>16</v>
      </c>
      <c r="I19" s="6">
        <f>OPTSLTTable15928[[#This Row],[MINIMUM]]+4333</f>
        <v>50438</v>
      </c>
      <c r="J19" s="6">
        <f>OPTSLTTable15928[[#This Row],[MIDPOINT]]+4333</f>
        <v>64693</v>
      </c>
      <c r="K19" s="6">
        <f>OPTSLTTable15928[[#This Row],[MAXIMUM]]+4333</f>
        <v>78947</v>
      </c>
      <c r="L19" s="6">
        <f>OPTSLTTable1592847[[#This Row],[MAXIMUM]]*1.03</f>
        <v>81315.41</v>
      </c>
      <c r="M19" s="6">
        <f>OPTSLTTable1592847[[#This Row],[18 YEAR 
LONGEVITY
(3%)]]*1.03</f>
        <v>83754.872300000003</v>
      </c>
    </row>
    <row r="20" spans="1:13" x14ac:dyDescent="0.25">
      <c r="A20" s="5">
        <v>17</v>
      </c>
      <c r="B20" s="6">
        <v>48120</v>
      </c>
      <c r="C20" s="6">
        <v>63112</v>
      </c>
      <c r="D20" s="6">
        <v>78103</v>
      </c>
      <c r="E20" s="10">
        <v>80446.09</v>
      </c>
      <c r="F20" s="10">
        <v>82859.472699999998</v>
      </c>
      <c r="H20" s="5">
        <v>17</v>
      </c>
      <c r="I20" s="6">
        <f>OPTSLTTable15928[[#This Row],[MINIMUM]]+4333</f>
        <v>52453</v>
      </c>
      <c r="J20" s="6">
        <f>OPTSLTTable15928[[#This Row],[MIDPOINT]]+4333</f>
        <v>67445</v>
      </c>
      <c r="K20" s="6">
        <f>OPTSLTTable15928[[#This Row],[MAXIMUM]]+4333</f>
        <v>82436</v>
      </c>
      <c r="L20" s="6">
        <f>OPTSLTTable1592847[[#This Row],[MAXIMUM]]*1.03</f>
        <v>84909.08</v>
      </c>
      <c r="M20" s="6">
        <f>OPTSLTTable1592847[[#This Row],[18 YEAR 
LONGEVITY
(3%)]]*1.03</f>
        <v>87456.352400000003</v>
      </c>
    </row>
    <row r="21" spans="1:13" x14ac:dyDescent="0.25">
      <c r="A21" s="5">
        <v>18</v>
      </c>
      <c r="B21" s="6">
        <v>50250</v>
      </c>
      <c r="C21" s="6">
        <v>66010</v>
      </c>
      <c r="D21" s="6">
        <v>81770</v>
      </c>
      <c r="E21" s="10">
        <v>84223.1</v>
      </c>
      <c r="F21" s="10">
        <v>86749.793000000005</v>
      </c>
      <c r="H21" s="5">
        <v>18</v>
      </c>
      <c r="I21" s="6">
        <f>OPTSLTTable15928[[#This Row],[MINIMUM]]+4333</f>
        <v>54583</v>
      </c>
      <c r="J21" s="6">
        <f>OPTSLTTable15928[[#This Row],[MIDPOINT]]+4333</f>
        <v>70343</v>
      </c>
      <c r="K21" s="6">
        <f>OPTSLTTable15928[[#This Row],[MAXIMUM]]+4333</f>
        <v>86103</v>
      </c>
      <c r="L21" s="6">
        <f>OPTSLTTable1592847[[#This Row],[MAXIMUM]]*1.03</f>
        <v>88686.09</v>
      </c>
      <c r="M21" s="6">
        <f>OPTSLTTable1592847[[#This Row],[18 YEAR 
LONGEVITY
(3%)]]*1.03</f>
        <v>91346.672699999996</v>
      </c>
    </row>
    <row r="22" spans="1:13" x14ac:dyDescent="0.25">
      <c r="A22" s="5">
        <v>19</v>
      </c>
      <c r="B22" s="6">
        <v>52539</v>
      </c>
      <c r="C22" s="6">
        <v>69077</v>
      </c>
      <c r="D22" s="6">
        <v>85615</v>
      </c>
      <c r="E22" s="10">
        <v>88183.45</v>
      </c>
      <c r="F22" s="10">
        <v>90828.953500000003</v>
      </c>
      <c r="H22" s="5">
        <v>19</v>
      </c>
      <c r="I22" s="6">
        <f>OPTSLTTable15928[[#This Row],[MINIMUM]]+4333</f>
        <v>56872</v>
      </c>
      <c r="J22" s="6">
        <f>OPTSLTTable15928[[#This Row],[MIDPOINT]]+4333</f>
        <v>73410</v>
      </c>
      <c r="K22" s="6">
        <f>OPTSLTTable15928[[#This Row],[MAXIMUM]]+4333</f>
        <v>89948</v>
      </c>
      <c r="L22" s="6">
        <f>OPTSLTTable1592847[[#This Row],[MAXIMUM]]*1.03</f>
        <v>92646.44</v>
      </c>
      <c r="M22" s="6">
        <f>OPTSLTTable1592847[[#This Row],[18 YEAR 
LONGEVITY
(3%)]]*1.03</f>
        <v>95425.833200000008</v>
      </c>
    </row>
    <row r="23" spans="1:13" x14ac:dyDescent="0.25">
      <c r="A23" s="5">
        <v>20</v>
      </c>
      <c r="B23" s="6">
        <v>54930</v>
      </c>
      <c r="C23" s="6">
        <v>72291</v>
      </c>
      <c r="D23" s="6">
        <v>89653</v>
      </c>
      <c r="E23" s="10">
        <v>92342.59</v>
      </c>
      <c r="F23" s="10">
        <v>95112.867700000003</v>
      </c>
      <c r="H23" s="5">
        <v>20</v>
      </c>
      <c r="I23" s="6">
        <f>OPTSLTTable15928[[#This Row],[MINIMUM]]+4333</f>
        <v>59263</v>
      </c>
      <c r="J23" s="6">
        <f>OPTSLTTable15928[[#This Row],[MIDPOINT]]+4333</f>
        <v>76624</v>
      </c>
      <c r="K23" s="6">
        <f>OPTSLTTable15928[[#This Row],[MAXIMUM]]+4333</f>
        <v>93986</v>
      </c>
      <c r="L23" s="6">
        <f>OPTSLTTable1592847[[#This Row],[MAXIMUM]]*1.03</f>
        <v>96805.58</v>
      </c>
      <c r="M23" s="6">
        <f>OPTSLTTable1592847[[#This Row],[18 YEAR 
LONGEVITY
(3%)]]*1.03</f>
        <v>99709.747400000007</v>
      </c>
    </row>
    <row r="24" spans="1:13" x14ac:dyDescent="0.25">
      <c r="A24" s="5">
        <v>21</v>
      </c>
      <c r="B24" s="6">
        <v>57455</v>
      </c>
      <c r="C24" s="6">
        <v>75675</v>
      </c>
      <c r="D24" s="6">
        <v>93895</v>
      </c>
      <c r="E24" s="10">
        <v>96711.85</v>
      </c>
      <c r="F24" s="10">
        <v>99613.205500000011</v>
      </c>
      <c r="H24" s="5">
        <v>21</v>
      </c>
      <c r="I24" s="6">
        <f>OPTSLTTable15928[[#This Row],[MINIMUM]]+4333</f>
        <v>61788</v>
      </c>
      <c r="J24" s="6">
        <f>OPTSLTTable15928[[#This Row],[MIDPOINT]]+4333</f>
        <v>80008</v>
      </c>
      <c r="K24" s="6">
        <f>OPTSLTTable15928[[#This Row],[MAXIMUM]]+4333</f>
        <v>98228</v>
      </c>
      <c r="L24" s="6">
        <f>OPTSLTTable1592847[[#This Row],[MAXIMUM]]*1.03</f>
        <v>101174.84</v>
      </c>
      <c r="M24" s="6">
        <f>OPTSLTTable1592847[[#This Row],[18 YEAR 
LONGEVITY
(3%)]]*1.03</f>
        <v>104210.0852</v>
      </c>
    </row>
    <row r="25" spans="1:13" x14ac:dyDescent="0.25">
      <c r="A25" s="5">
        <v>22</v>
      </c>
      <c r="B25" s="6">
        <v>60093</v>
      </c>
      <c r="C25" s="6">
        <v>79221</v>
      </c>
      <c r="D25" s="6">
        <v>98349</v>
      </c>
      <c r="E25" s="10">
        <v>101299.47</v>
      </c>
      <c r="F25" s="10">
        <v>104338.4541</v>
      </c>
      <c r="H25" s="5">
        <v>22</v>
      </c>
      <c r="I25" s="6">
        <f>OPTSLTTable15928[[#This Row],[MINIMUM]]+4333</f>
        <v>64426</v>
      </c>
      <c r="J25" s="6">
        <f>OPTSLTTable15928[[#This Row],[MIDPOINT]]+4333</f>
        <v>83554</v>
      </c>
      <c r="K25" s="6">
        <f>OPTSLTTable15928[[#This Row],[MAXIMUM]]+4333</f>
        <v>102682</v>
      </c>
      <c r="L25" s="6">
        <f>OPTSLTTable1592847[[#This Row],[MAXIMUM]]*1.03</f>
        <v>105762.46</v>
      </c>
      <c r="M25" s="6">
        <f>OPTSLTTable1592847[[#This Row],[18 YEAR 
LONGEVITY
(3%)]]*1.03</f>
        <v>108935.33380000001</v>
      </c>
    </row>
    <row r="26" spans="1:13" x14ac:dyDescent="0.25">
      <c r="A26" s="5">
        <v>23</v>
      </c>
      <c r="B26" s="6">
        <v>62873</v>
      </c>
      <c r="C26" s="6">
        <v>82954</v>
      </c>
      <c r="D26" s="6">
        <v>103034</v>
      </c>
      <c r="E26" s="10">
        <v>106125.02</v>
      </c>
      <c r="F26" s="10">
        <v>109308.7706</v>
      </c>
      <c r="H26" s="5">
        <v>23</v>
      </c>
      <c r="I26" s="6">
        <f>OPTSLTTable15928[[#This Row],[MINIMUM]]+4333</f>
        <v>67206</v>
      </c>
      <c r="J26" s="6">
        <f>OPTSLTTable15928[[#This Row],[MIDPOINT]]+4333</f>
        <v>87287</v>
      </c>
      <c r="K26" s="6">
        <f>OPTSLTTable15928[[#This Row],[MAXIMUM]]+4333</f>
        <v>107367</v>
      </c>
      <c r="L26" s="6">
        <f>OPTSLTTable1592847[[#This Row],[MAXIMUM]]*1.03</f>
        <v>110588.01000000001</v>
      </c>
      <c r="M26" s="6">
        <f>OPTSLTTable1592847[[#This Row],[18 YEAR 
LONGEVITY
(3%)]]*1.03</f>
        <v>113905.65030000001</v>
      </c>
    </row>
    <row r="27" spans="1:13" x14ac:dyDescent="0.25">
      <c r="A27" s="5">
        <v>24</v>
      </c>
      <c r="B27" s="6">
        <v>65786</v>
      </c>
      <c r="C27" s="6">
        <v>86860</v>
      </c>
      <c r="D27" s="6">
        <v>107934</v>
      </c>
      <c r="E27" s="10">
        <v>111172.02</v>
      </c>
      <c r="F27" s="10">
        <v>114507.18060000001</v>
      </c>
      <c r="H27" s="5">
        <v>24</v>
      </c>
      <c r="I27" s="6">
        <f>OPTSLTTable15928[[#This Row],[MINIMUM]]+4333</f>
        <v>70119</v>
      </c>
      <c r="J27" s="6">
        <f>OPTSLTTable15928[[#This Row],[MIDPOINT]]+4333</f>
        <v>91193</v>
      </c>
      <c r="K27" s="6">
        <f>OPTSLTTable15928[[#This Row],[MAXIMUM]]+4333</f>
        <v>112267</v>
      </c>
      <c r="L27" s="6">
        <f>OPTSLTTable1592847[[#This Row],[MAXIMUM]]*1.03</f>
        <v>115635.01000000001</v>
      </c>
      <c r="M27" s="6">
        <f>OPTSLTTable1592847[[#This Row],[18 YEAR 
LONGEVITY
(3%)]]*1.03</f>
        <v>119104.06030000001</v>
      </c>
    </row>
    <row r="28" spans="1:13" x14ac:dyDescent="0.25">
      <c r="A28" s="5">
        <v>25</v>
      </c>
      <c r="B28" s="6">
        <v>68840</v>
      </c>
      <c r="C28" s="6">
        <v>90966</v>
      </c>
      <c r="D28" s="6">
        <v>113091</v>
      </c>
      <c r="E28" s="10">
        <v>116483.73</v>
      </c>
      <c r="F28" s="10">
        <v>119978.24189999999</v>
      </c>
      <c r="H28" s="5">
        <v>25</v>
      </c>
      <c r="I28" s="6">
        <f>OPTSLTTable15928[[#This Row],[MINIMUM]]+4333</f>
        <v>73173</v>
      </c>
      <c r="J28" s="6">
        <f>OPTSLTTable15928[[#This Row],[MIDPOINT]]+4333</f>
        <v>95299</v>
      </c>
      <c r="K28" s="6">
        <f>OPTSLTTable15928[[#This Row],[MAXIMUM]]+4333</f>
        <v>117424</v>
      </c>
      <c r="L28" s="6">
        <f>OPTSLTTable1592847[[#This Row],[MAXIMUM]]*1.03</f>
        <v>120946.72</v>
      </c>
      <c r="M28" s="6">
        <f>OPTSLTTable1592847[[#This Row],[18 YEAR 
LONGEVITY
(3%)]]*1.03</f>
        <v>124575.1216</v>
      </c>
    </row>
    <row r="29" spans="1:13" x14ac:dyDescent="0.25">
      <c r="A29" s="5">
        <v>26</v>
      </c>
      <c r="B29" s="6">
        <v>72061</v>
      </c>
      <c r="C29" s="6">
        <v>95285</v>
      </c>
      <c r="D29" s="6">
        <v>118509</v>
      </c>
      <c r="E29" s="10">
        <v>122064.27</v>
      </c>
      <c r="F29" s="10">
        <v>125726.19810000001</v>
      </c>
      <c r="H29" s="5">
        <v>26</v>
      </c>
      <c r="I29" s="6">
        <f>OPTSLTTable15928[[#This Row],[MINIMUM]]+4333</f>
        <v>76394</v>
      </c>
      <c r="J29" s="6">
        <f>OPTSLTTable15928[[#This Row],[MIDPOINT]]+4333</f>
        <v>99618</v>
      </c>
      <c r="K29" s="6">
        <f>OPTSLTTable15928[[#This Row],[MAXIMUM]]+4333</f>
        <v>122842</v>
      </c>
      <c r="L29" s="6">
        <f>OPTSLTTable1592847[[#This Row],[MAXIMUM]]*1.03</f>
        <v>126527.26000000001</v>
      </c>
      <c r="M29" s="6">
        <f>OPTSLTTable1592847[[#This Row],[18 YEAR 
LONGEVITY
(3%)]]*1.03</f>
        <v>130323.07780000001</v>
      </c>
    </row>
    <row r="30" spans="1:13" x14ac:dyDescent="0.25">
      <c r="A30" s="5">
        <v>27</v>
      </c>
      <c r="B30" s="6">
        <v>75410</v>
      </c>
      <c r="C30" s="6">
        <v>99804</v>
      </c>
      <c r="D30" s="6">
        <v>124198</v>
      </c>
      <c r="E30" s="10">
        <v>127923.94</v>
      </c>
      <c r="F30" s="10">
        <v>131761.65820000001</v>
      </c>
      <c r="H30" s="5">
        <v>27</v>
      </c>
      <c r="I30" s="6">
        <f>OPTSLTTable15928[[#This Row],[MINIMUM]]+4333</f>
        <v>79743</v>
      </c>
      <c r="J30" s="6">
        <f>OPTSLTTable15928[[#This Row],[MIDPOINT]]+4333</f>
        <v>104137</v>
      </c>
      <c r="K30" s="6">
        <f>OPTSLTTable15928[[#This Row],[MAXIMUM]]+4333</f>
        <v>128531</v>
      </c>
      <c r="L30" s="6">
        <f>OPTSLTTable1592847[[#This Row],[MAXIMUM]]*1.03</f>
        <v>132386.93</v>
      </c>
      <c r="M30" s="6">
        <f>OPTSLTTable1592847[[#This Row],[18 YEAR 
LONGEVITY
(3%)]]*1.03</f>
        <v>136358.5379</v>
      </c>
    </row>
    <row r="31" spans="1:13" x14ac:dyDescent="0.25">
      <c r="A31" s="5">
        <v>28</v>
      </c>
      <c r="B31" s="6">
        <v>78719</v>
      </c>
      <c r="C31" s="6">
        <v>104443</v>
      </c>
      <c r="D31" s="6">
        <v>130167</v>
      </c>
      <c r="E31" s="10">
        <v>134072.01</v>
      </c>
      <c r="F31" s="10">
        <v>138094.17030000003</v>
      </c>
      <c r="H31" s="5">
        <v>28</v>
      </c>
      <c r="I31" s="6">
        <f>OPTSLTTable15928[[#This Row],[MINIMUM]]+4333</f>
        <v>83052</v>
      </c>
      <c r="J31" s="6">
        <f>OPTSLTTable15928[[#This Row],[MIDPOINT]]+4333</f>
        <v>108776</v>
      </c>
      <c r="K31" s="6">
        <f>OPTSLTTable15928[[#This Row],[MAXIMUM]]+4333</f>
        <v>134500</v>
      </c>
      <c r="L31" s="6">
        <f>OPTSLTTable1592847[[#This Row],[MAXIMUM]]*1.03</f>
        <v>138535</v>
      </c>
      <c r="M31" s="6">
        <f>OPTSLTTable1592847[[#This Row],[18 YEAR 
LONGEVITY
(3%)]]*1.03</f>
        <v>142691.05000000002</v>
      </c>
    </row>
    <row r="32" spans="1:13" x14ac:dyDescent="0.25"/>
    <row r="33" spans="1:12" x14ac:dyDescent="0.25">
      <c r="A33" s="7"/>
      <c r="H33" s="7"/>
    </row>
    <row r="34" spans="1:12" x14ac:dyDescent="0.25">
      <c r="A34" s="8"/>
      <c r="B34" s="8"/>
      <c r="C34" s="8"/>
      <c r="D34" s="8"/>
      <c r="E34" s="8"/>
      <c r="H34" s="8"/>
      <c r="I34" s="8"/>
      <c r="J34" s="8"/>
      <c r="K34" s="8"/>
      <c r="L34" s="8"/>
    </row>
    <row r="35" spans="1:12" hidden="1" x14ac:dyDescent="0.25">
      <c r="A35" s="8"/>
      <c r="B35" s="8"/>
      <c r="C35" s="8"/>
      <c r="D35" s="8"/>
      <c r="E35" s="8"/>
      <c r="H35" s="8"/>
      <c r="I35" s="8"/>
      <c r="J35" s="8"/>
      <c r="K35" s="8"/>
      <c r="L35" s="8"/>
    </row>
  </sheetData>
  <mergeCells count="2">
    <mergeCell ref="A2:F2"/>
    <mergeCell ref="H2:M2"/>
  </mergeCells>
  <pageMargins left="0.7" right="0.7" top="0.75" bottom="0.75" header="0.3" footer="0.3"/>
  <pageSetup scale="76" orientation="landscape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A1646388543459F659DB7EDF6EF86" ma:contentTypeVersion="5" ma:contentTypeDescription="Create a new document." ma:contentTypeScope="" ma:versionID="04edfeb32696a1f337af5bc30db936bd">
  <xsd:schema xmlns:xsd="http://www.w3.org/2001/XMLSchema" xmlns:xs="http://www.w3.org/2001/XMLSchema" xmlns:p="http://schemas.microsoft.com/office/2006/metadata/properties" xmlns:ns2="14b5485a-b324-499f-a9a9-ae749bf8ebae" xmlns:ns3="18125364-d089-4ae4-9f07-9fc6b000b9e7" xmlns:ns4="7719fce1-a224-4323-b59d-3b628a1ddcb2" targetNamespace="http://schemas.microsoft.com/office/2006/metadata/properties" ma:root="true" ma:fieldsID="42d67337b0350557c29523b5b89bf821" ns2:_="" ns3:_="" ns4:_="">
    <xsd:import namespace="14b5485a-b324-499f-a9a9-ae749bf8ebae"/>
    <xsd:import namespace="18125364-d089-4ae4-9f07-9fc6b000b9e7"/>
    <xsd:import namespace="7719fce1-a224-4323-b59d-3b628a1ddcb2"/>
    <xsd:element name="properties">
      <xsd:complexType>
        <xsd:sequence>
          <xsd:element name="documentManagement">
            <xsd:complexType>
              <xsd:all>
                <xsd:element ref="ns2:Salary_x0020_Schedule_x0020_Types" minOccurs="0"/>
                <xsd:element ref="ns2:Salary_x0020_Schedule_x0020_Status" minOccurs="0"/>
                <xsd:element ref="ns3:Fiscal_x0020_Year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5485a-b324-499f-a9a9-ae749bf8ebae" elementFormDefault="qualified">
    <xsd:import namespace="http://schemas.microsoft.com/office/2006/documentManagement/types"/>
    <xsd:import namespace="http://schemas.microsoft.com/office/infopath/2007/PartnerControls"/>
    <xsd:element name="Salary_x0020_Schedule_x0020_Types" ma:index="8" nillable="true" ma:displayName="Salary Schedule Types" ma:format="Dropdown" ma:indexed="true" ma:internalName="Salary_x0020_Schedule_x0020_Types">
      <xsd:simpleType>
        <xsd:union memberTypes="dms:Text">
          <xsd:simpleType>
            <xsd:restriction base="dms:Choice">
              <xsd:enumeration value="Final Schedules"/>
              <xsd:enumeration value="Proposed Schedules"/>
              <xsd:enumeration value="Part Time Schedules"/>
              <xsd:enumeration value="Pay Summaries"/>
              <xsd:enumeration value="Scheduled without roundup formula"/>
              <xsd:enumeration value="Negotiated Items"/>
              <xsd:enumeration value="Pay Differentials"/>
            </xsd:restriction>
          </xsd:simpleType>
        </xsd:union>
      </xsd:simpleType>
    </xsd:element>
    <xsd:element name="Salary_x0020_Schedule_x0020_Status" ma:index="9" nillable="true" ma:displayName="Salary Schedule Status" ma:format="Dropdown" ma:indexed="true" ma:internalName="Salary_x0020_Schedule_x0020_Status">
      <xsd:simpleType>
        <xsd:union memberTypes="dms:Text">
          <xsd:simpleType>
            <xsd:restriction base="dms:Choice">
              <xsd:enumeration value="Originals"/>
              <xsd:enumeration value="Proposed"/>
              <xsd:enumeration value="READY TO POS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25364-d089-4ae4-9f07-9fc6b000b9e7" elementFormDefault="qualified">
    <xsd:import namespace="http://schemas.microsoft.com/office/2006/documentManagement/types"/>
    <xsd:import namespace="http://schemas.microsoft.com/office/infopath/2007/PartnerControls"/>
    <xsd:element name="Fiscal_x0020_Year" ma:index="10" nillable="true" ma:displayName="Fiscal Year" ma:format="Dropdown" ma:indexed="true" ma:internalName="Fiscal_x0020_Year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  <xsd:enumeration value="2023"/>
              <xsd:enumeration value="2024"/>
              <xsd:enumeration value="2025"/>
              <xsd:enumeration value="2026"/>
              <xsd:enumeration value="2027"/>
              <xsd:enumeration value="2028"/>
              <xsd:enumeration value="2029"/>
              <xsd:enumeration value="2030"/>
              <xsd:enumeration value="2031"/>
              <xsd:enumeration value="2032"/>
              <xsd:enumeration value="2033"/>
              <xsd:enumeration value="2034"/>
              <xsd:enumeration value="2035"/>
              <xsd:enumeration value="2036"/>
              <xsd:enumeration value="2037"/>
              <xsd:enumeration value="2038"/>
              <xsd:enumeration value="2039"/>
              <xsd:enumeration value="2040"/>
              <xsd:enumeration value="2041"/>
              <xsd:enumeration value="2042"/>
              <xsd:enumeration value="2043"/>
              <xsd:enumeration value="2044"/>
              <xsd:enumeration value="2045"/>
              <xsd:enumeration value="2046"/>
              <xsd:enumeration value="2047"/>
              <xsd:enumeration value="2048"/>
              <xsd:enumeration value="2049"/>
              <xsd:enumeration value="2050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ce1-a224-4323-b59d-3b628a1dd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lary_x0020_Schedule_x0020_Status xmlns="14b5485a-b324-499f-a9a9-ae749bf8ebae" xsi:nil="true"/>
    <Salary_x0020_Schedule_x0020_Types xmlns="14b5485a-b324-499f-a9a9-ae749bf8ebae" xsi:nil="true"/>
    <Fiscal_x0020_Year xmlns="18125364-d089-4ae4-9f07-9fc6b000b9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ADBE232-8052-4C28-BC15-BBCD65F76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5485a-b324-499f-a9a9-ae749bf8ebae"/>
    <ds:schemaRef ds:uri="18125364-d089-4ae4-9f07-9fc6b000b9e7"/>
    <ds:schemaRef ds:uri="7719fce1-a224-4323-b59d-3b628a1dd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61AC95-4038-4422-ACE8-6A497299F3D7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14b5485a-b324-499f-a9a9-ae749bf8ebae"/>
    <ds:schemaRef ds:uri="7719fce1-a224-4323-b59d-3b628a1ddcb2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8125364-d089-4ae4-9f07-9fc6b000b9e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FCC7A1-8028-4C7C-A077-9E66777FCF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58208A-904A-4A31-BF05-EBD23E975A5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OPTSLT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Hong</dc:creator>
  <cp:keywords/>
  <dc:description/>
  <cp:lastModifiedBy>Rosa Hong</cp:lastModifiedBy>
  <cp:revision/>
  <dcterms:created xsi:type="dcterms:W3CDTF">2021-03-30T18:01:35Z</dcterms:created>
  <dcterms:modified xsi:type="dcterms:W3CDTF">2022-09-01T22:57:57Z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0x0101004F2A1646388543459F659DB7EDF6EF86</vt:lpwstr>
  </property>
</Properties>
</file>